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9AB23E6-E415-4782-9A49-3597C56D1925}" xr6:coauthVersionLast="47" xr6:coauthVersionMax="47" xr10:uidLastSave="{00000000-0000-0000-0000-000000000000}"/>
  <bookViews>
    <workbookView xWindow="435" yWindow="1065" windowWidth="28095" windowHeight="14190" activeTab="1" xr2:uid="{D8773BD4-9C70-4010-8B95-8F9977D054A1}"/>
  </bookViews>
  <sheets>
    <sheet name="クラス別" sheetId="2" r:id="rId1"/>
    <sheet name="団体戦" sheetId="1" r:id="rId2"/>
  </sheets>
  <definedNames>
    <definedName name="_xlnm.Print_Area" localSheetId="0">クラス別!$A$1:$J$23</definedName>
    <definedName name="_xlnm.Print_Area" localSheetId="1">団体戦!$A$1:$J$27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7" i="1" l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9" i="1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9" i="2"/>
  <c r="G23" i="2"/>
  <c r="G26" i="1"/>
  <c r="G25" i="1"/>
  <c r="M24" i="1"/>
  <c r="L24" i="1" a="1"/>
  <c r="L24" i="1" s="1"/>
  <c r="M23" i="1"/>
  <c r="L23" i="1" a="1"/>
  <c r="L23" i="1" s="1"/>
  <c r="M22" i="1"/>
  <c r="L22" i="1"/>
  <c r="L22" i="1" a="1"/>
  <c r="M21" i="1"/>
  <c r="L21" i="1" a="1"/>
  <c r="L21" i="1" s="1"/>
  <c r="L20" i="1" a="1"/>
  <c r="L20" i="1" s="1"/>
  <c r="L19" i="1" a="1"/>
  <c r="L19" i="1" s="1"/>
  <c r="M18" i="1"/>
  <c r="M19" i="1" s="1"/>
  <c r="M20" i="1" s="1"/>
  <c r="L18" i="1" a="1"/>
  <c r="L18" i="1" s="1"/>
  <c r="M17" i="1"/>
  <c r="L17" i="1" a="1"/>
  <c r="L17" i="1" s="1"/>
  <c r="M16" i="1"/>
  <c r="L16" i="1"/>
  <c r="L16" i="1" a="1"/>
  <c r="M15" i="1"/>
  <c r="L15" i="1" a="1"/>
  <c r="L15" i="1" s="1"/>
  <c r="M14" i="1"/>
  <c r="L14" i="1"/>
  <c r="L14" i="1" a="1"/>
  <c r="M13" i="1"/>
  <c r="L13" i="1" a="1"/>
  <c r="L13" i="1" s="1"/>
  <c r="L12" i="1" a="1"/>
  <c r="L12" i="1" s="1"/>
  <c r="L11" i="1" a="1"/>
  <c r="L11" i="1" s="1"/>
  <c r="M10" i="1"/>
  <c r="M11" i="1" s="1"/>
  <c r="M12" i="1" s="1"/>
  <c r="L10" i="1" a="1"/>
  <c r="L10" i="1" s="1"/>
  <c r="M9" i="1"/>
  <c r="L9" i="1" a="1"/>
  <c r="L9" i="1" s="1"/>
  <c r="N17" i="1" l="1"/>
  <c r="O11" i="1"/>
  <c r="O9" i="1"/>
  <c r="O13" i="1"/>
  <c r="O15" i="1"/>
  <c r="O10" i="1"/>
  <c r="O12" i="1"/>
  <c r="O14" i="1"/>
  <c r="O16" i="1"/>
  <c r="Q17" i="1"/>
  <c r="O22" i="1"/>
  <c r="O20" i="1"/>
  <c r="P17" i="1" s="1"/>
  <c r="B24" i="1" s="1"/>
  <c r="O24" i="1"/>
  <c r="O21" i="1"/>
  <c r="O23" i="1"/>
  <c r="O18" i="1"/>
  <c r="O19" i="1"/>
  <c r="O17" i="1"/>
  <c r="N9" i="1"/>
  <c r="P9" i="1" l="1"/>
  <c r="Q9" i="1"/>
  <c r="R9" i="1" l="1"/>
  <c r="B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<sst xmlns="http://schemas.openxmlformats.org/spreadsheetml/2006/main" count="73" uniqueCount="49">
  <si>
    <t>熊本市東部バドミントン　団体戦　参加申込書</t>
    <rPh sb="0" eb="5">
      <t>クマモトシトウブ</t>
    </rPh>
    <rPh sb="12" eb="15">
      <t>ダンタイセン</t>
    </rPh>
    <rPh sb="16" eb="18">
      <t>サンカ</t>
    </rPh>
    <rPh sb="18" eb="21">
      <t>モウシコミショ</t>
    </rPh>
    <phoneticPr fontId="3"/>
  </si>
  <si>
    <t>申込日</t>
    <rPh sb="0" eb="2">
      <t>モウシコミ</t>
    </rPh>
    <rPh sb="2" eb="3">
      <t>ビ</t>
    </rPh>
    <phoneticPr fontId="3"/>
  </si>
  <si>
    <t>クラブ名</t>
    <rPh sb="3" eb="4">
      <t>メイ</t>
    </rPh>
    <phoneticPr fontId="3"/>
  </si>
  <si>
    <t>協会からの連絡方法</t>
    <rPh sb="0" eb="2">
      <t>キョウカイ</t>
    </rPh>
    <rPh sb="5" eb="7">
      <t>レンラク</t>
    </rPh>
    <rPh sb="7" eb="9">
      <t>ホウホウ</t>
    </rPh>
    <phoneticPr fontId="3"/>
  </si>
  <si>
    <t>メール　or　電話</t>
    <rPh sb="7" eb="9">
      <t>デンワ</t>
    </rPh>
    <phoneticPr fontId="3"/>
  </si>
  <si>
    <t>クラブ名読み</t>
    <rPh sb="3" eb="4">
      <t>メイ</t>
    </rPh>
    <rPh sb="4" eb="5">
      <t>ヨ</t>
    </rPh>
    <phoneticPr fontId="3"/>
  </si>
  <si>
    <t>メールアドレス</t>
    <phoneticPr fontId="3"/>
  </si>
  <si>
    <t>申込者名</t>
    <rPh sb="0" eb="2">
      <t>モウシコミ</t>
    </rPh>
    <rPh sb="2" eb="3">
      <t>シャ</t>
    </rPh>
    <rPh sb="3" eb="4">
      <t>メイ</t>
    </rPh>
    <phoneticPr fontId="3"/>
  </si>
  <si>
    <t>申込者住所</t>
    <rPh sb="0" eb="2">
      <t>モウシコミ</t>
    </rPh>
    <rPh sb="2" eb="3">
      <t>シャ</t>
    </rPh>
    <rPh sb="3" eb="5">
      <t>ジュウショ</t>
    </rPh>
    <phoneticPr fontId="3"/>
  </si>
  <si>
    <t>電話番号</t>
    <rPh sb="0" eb="2">
      <t>デンワ</t>
    </rPh>
    <rPh sb="2" eb="4">
      <t>バンゴウ</t>
    </rPh>
    <phoneticPr fontId="3"/>
  </si>
  <si>
    <t>※下記は必須項目です、未記載の場合は受付できません.</t>
    <rPh sb="1" eb="3">
      <t>カキ</t>
    </rPh>
    <rPh sb="4" eb="6">
      <t>ヒッスウ</t>
    </rPh>
    <rPh sb="6" eb="8">
      <t>コウモク</t>
    </rPh>
    <rPh sb="11" eb="14">
      <t>ミキサイ</t>
    </rPh>
    <rPh sb="15" eb="17">
      <t>バアイ</t>
    </rPh>
    <rPh sb="18" eb="20">
      <t>ウケツケ</t>
    </rPh>
    <phoneticPr fontId="3"/>
  </si>
  <si>
    <t>性別</t>
    <rPh sb="0" eb="2">
      <t>セイベツ</t>
    </rPh>
    <phoneticPr fontId="3"/>
  </si>
  <si>
    <t>クラス</t>
    <phoneticPr fontId="3"/>
  </si>
  <si>
    <t>選手名</t>
    <rPh sb="0" eb="3">
      <t>センシュメイ</t>
    </rPh>
    <phoneticPr fontId="3"/>
  </si>
  <si>
    <t>選手名読み</t>
    <rPh sb="0" eb="3">
      <t>センシュメイ</t>
    </rPh>
    <rPh sb="3" eb="4">
      <t>ヨ</t>
    </rPh>
    <phoneticPr fontId="3"/>
  </si>
  <si>
    <t>住所</t>
    <rPh sb="0" eb="2">
      <t>ジュウショ</t>
    </rPh>
    <phoneticPr fontId="3"/>
  </si>
  <si>
    <t>生年月日</t>
    <rPh sb="0" eb="2">
      <t>セイネン</t>
    </rPh>
    <rPh sb="2" eb="4">
      <t>ガッピ</t>
    </rPh>
    <phoneticPr fontId="3"/>
  </si>
  <si>
    <t>age</t>
    <phoneticPr fontId="3"/>
  </si>
  <si>
    <t>point</t>
    <phoneticPr fontId="3"/>
  </si>
  <si>
    <t>人数</t>
    <rPh sb="0" eb="2">
      <t>ニンズウ</t>
    </rPh>
    <phoneticPr fontId="3"/>
  </si>
  <si>
    <t>人数
最大値</t>
    <rPh sb="0" eb="2">
      <t>ニンズウ</t>
    </rPh>
    <rPh sb="3" eb="6">
      <t>サイダイチ</t>
    </rPh>
    <phoneticPr fontId="3"/>
  </si>
  <si>
    <t>P大きい順
最大値</t>
    <rPh sb="1" eb="2">
      <t>ダイ</t>
    </rPh>
    <rPh sb="4" eb="5">
      <t>ジュン</t>
    </rPh>
    <rPh sb="6" eb="9">
      <t>サイダイチ</t>
    </rPh>
    <phoneticPr fontId="3"/>
  </si>
  <si>
    <t>人数P</t>
    <rPh sb="0" eb="2">
      <t>ニンズウ</t>
    </rPh>
    <phoneticPr fontId="3"/>
  </si>
  <si>
    <t>不足人数P</t>
    <rPh sb="0" eb="2">
      <t>フソク</t>
    </rPh>
    <rPh sb="2" eb="4">
      <t>ニンズウ</t>
    </rPh>
    <phoneticPr fontId="3"/>
  </si>
  <si>
    <t>総P</t>
    <rPh sb="0" eb="1">
      <t>ソウ</t>
    </rPh>
    <phoneticPr fontId="3"/>
  </si>
  <si>
    <t>男</t>
    <rPh sb="0" eb="1">
      <t>オトコ</t>
    </rPh>
    <phoneticPr fontId="3"/>
  </si>
  <si>
    <t>A</t>
    <phoneticPr fontId="3"/>
  </si>
  <si>
    <t>①</t>
    <phoneticPr fontId="3"/>
  </si>
  <si>
    <t>女</t>
    <rPh sb="0" eb="1">
      <t>オンナ</t>
    </rPh>
    <phoneticPr fontId="3"/>
  </si>
  <si>
    <t>B</t>
    <phoneticPr fontId="3"/>
  </si>
  <si>
    <t>C</t>
    <phoneticPr fontId="3"/>
  </si>
  <si>
    <t>D</t>
    <phoneticPr fontId="3"/>
  </si>
  <si>
    <t>E</t>
    <phoneticPr fontId="3"/>
  </si>
  <si>
    <t>②</t>
    <phoneticPr fontId="3"/>
  </si>
  <si>
    <t>C</t>
  </si>
  <si>
    <t>D</t>
  </si>
  <si>
    <t>※高校生以下のチームは、1チーム　9000円です。</t>
    <rPh sb="1" eb="4">
      <t>コウコウセイ</t>
    </rPh>
    <rPh sb="4" eb="6">
      <t>イカ</t>
    </rPh>
    <rPh sb="21" eb="22">
      <t>エン</t>
    </rPh>
    <phoneticPr fontId="3"/>
  </si>
  <si>
    <t>熊本市東部バドミントン　クラス別　参加申込書</t>
    <rPh sb="0" eb="5">
      <t>クマモトシトウブ</t>
    </rPh>
    <rPh sb="15" eb="16">
      <t>ベツ</t>
    </rPh>
    <rPh sb="17" eb="19">
      <t>サンカ</t>
    </rPh>
    <rPh sb="19" eb="22">
      <t>モウシコミショ</t>
    </rPh>
    <phoneticPr fontId="3"/>
  </si>
  <si>
    <t>※下記は必須項目です、未記載の場合は受付できません.</t>
  </si>
  <si>
    <t>A</t>
  </si>
  <si>
    <t>B</t>
  </si>
  <si>
    <t>③</t>
    <phoneticPr fontId="3"/>
  </si>
  <si>
    <t>E</t>
  </si>
  <si>
    <t>④</t>
    <phoneticPr fontId="3"/>
  </si>
  <si>
    <t>⑤</t>
    <phoneticPr fontId="3"/>
  </si>
  <si>
    <t>⑥</t>
    <phoneticPr fontId="3"/>
  </si>
  <si>
    <t>⑦</t>
    <phoneticPr fontId="3"/>
  </si>
  <si>
    <t>様式202603</t>
    <rPh sb="0" eb="2">
      <t>ヨウシキ</t>
    </rPh>
    <phoneticPr fontId="3"/>
  </si>
  <si>
    <t>選択リスト</t>
    <rPh sb="0" eb="2">
      <t>センタク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</si>
</sst>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8" formatCode="[$-411]ggge&quot;年&quot;m&quot;月&quot;d&quot;日&quot;;@"/>
    <numFmt numFmtId="179" formatCode="0__&quot;point&quot;"/>
    <numFmt numFmtId="180" formatCode="#,##0\ &quot;円　×&quot;"/>
    <numFmt numFmtId="181" formatCode="General&quot;　　組　＝&quot;"/>
    <numFmt numFmtId="182" formatCode="____#,##0\ &quot;　　円&quot;"/>
  </numFmts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4"/>
      <color theme="10"/>
      <name val="ＭＳ Ｐゴシック"/>
      <family val="2"/>
      <charset val="128"/>
      <scheme val="minor"/>
    </font>
    <font>
      <sz val="14"/>
      <color rgb="FFFF0000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left" vertical="center"/>
    </xf>
    <xf numFmtId="0" fontId="4" fillId="3" borderId="0" xfId="0" applyFont="1" applyFill="1">
      <alignment vertical="center"/>
    </xf>
    <xf numFmtId="0" fontId="2" fillId="2" borderId="0" xfId="0" applyFont="1" applyFill="1">
      <alignment vertical="center"/>
    </xf>
    <xf numFmtId="0" fontId="5" fillId="2" borderId="1" xfId="0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>
      <alignment vertical="center"/>
    </xf>
    <xf numFmtId="49" fontId="7" fillId="2" borderId="1" xfId="2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left" vertical="center"/>
    </xf>
    <xf numFmtId="0" fontId="5" fillId="3" borderId="0" xfId="0" applyFont="1" applyFill="1">
      <alignment vertical="center"/>
    </xf>
    <xf numFmtId="0" fontId="5" fillId="2" borderId="2" xfId="0" applyFont="1" applyFill="1" applyBorder="1" applyAlignment="1" applyProtection="1">
      <alignment horizontal="left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>
      <alignment horizontal="left" vertical="center"/>
    </xf>
    <xf numFmtId="0" fontId="5" fillId="2" borderId="8" xfId="0" applyFont="1" applyFill="1" applyBorder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58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>
      <alignment horizontal="center" vertical="center"/>
    </xf>
    <xf numFmtId="180" fontId="9" fillId="2" borderId="2" xfId="0" applyNumberFormat="1" applyFont="1" applyFill="1" applyBorder="1">
      <alignment vertical="center"/>
    </xf>
    <xf numFmtId="181" fontId="9" fillId="2" borderId="2" xfId="0" applyNumberFormat="1" applyFont="1" applyFill="1" applyBorder="1" applyAlignment="1" applyProtection="1">
      <alignment horizontal="right" vertical="center"/>
      <protection locked="0"/>
    </xf>
    <xf numFmtId="182" fontId="9" fillId="2" borderId="2" xfId="1" applyNumberFormat="1" applyFont="1" applyFill="1" applyBorder="1" applyAlignment="1" applyProtection="1">
      <alignment horizontal="right" vertical="center"/>
    </xf>
    <xf numFmtId="0" fontId="10" fillId="2" borderId="0" xfId="0" applyFont="1" applyFill="1" applyAlignment="1">
      <alignment horizontal="right" vertical="top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5" fillId="3" borderId="1" xfId="0" applyFont="1" applyFill="1" applyBorder="1">
      <alignment vertical="center"/>
    </xf>
    <xf numFmtId="0" fontId="5" fillId="3" borderId="9" xfId="0" applyFont="1" applyFill="1" applyBorder="1">
      <alignment vertical="center"/>
    </xf>
    <xf numFmtId="0" fontId="5" fillId="3" borderId="10" xfId="0" applyFont="1" applyFill="1" applyBorder="1">
      <alignment vertical="center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5" fillId="2" borderId="2" xfId="0" applyFont="1" applyFill="1" applyBorder="1" applyProtection="1">
      <alignment vertical="center"/>
      <protection locked="0"/>
    </xf>
    <xf numFmtId="0" fontId="8" fillId="2" borderId="0" xfId="0" applyFont="1" applyFill="1">
      <alignment vertical="center"/>
    </xf>
    <xf numFmtId="0" fontId="5" fillId="2" borderId="3" xfId="0" applyFont="1" applyFill="1" applyBorder="1">
      <alignment vertical="center"/>
    </xf>
    <xf numFmtId="0" fontId="5" fillId="2" borderId="4" xfId="0" applyFont="1" applyFill="1" applyBorder="1">
      <alignment vertical="center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 shrinkToFit="1"/>
      <protection locked="0"/>
    </xf>
    <xf numFmtId="179" fontId="5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 shrinkToFi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0" fontId="9" fillId="2" borderId="2" xfId="0" applyNumberFormat="1" applyFont="1" applyFill="1" applyBorder="1" applyProtection="1">
      <alignment vertical="center"/>
      <protection locked="0"/>
    </xf>
    <xf numFmtId="0" fontId="9" fillId="2" borderId="0" xfId="0" applyFont="1" applyFill="1">
      <alignment vertical="center"/>
    </xf>
  </cellXfs>
  <cellStyles count="3">
    <cellStyle name="ハイパーリンク" xfId="2" builtinId="8"/>
    <cellStyle name="通貨" xfId="1" builtinId="7"/>
    <cellStyle name="標準" xfId="0" builtinId="0"/>
  </cellStyles>
  <dxfs count="6">
    <dxf>
      <numFmt numFmtId="177" formatCode="&quot;　　円&quot;"/>
    </dxf>
    <dxf>
      <fill>
        <patternFill>
          <fgColor theme="0"/>
          <bgColor theme="0"/>
        </patternFill>
      </fill>
    </dxf>
    <dxf>
      <numFmt numFmtId="176" formatCode="&quot;組　＝&quot;"/>
    </dxf>
    <dxf>
      <numFmt numFmtId="177" formatCode="&quot;　　円&quot;"/>
    </dxf>
    <dxf>
      <fill>
        <patternFill>
          <fgColor theme="0"/>
          <bgColor theme="0"/>
        </patternFill>
      </fill>
    </dxf>
    <dxf>
      <numFmt numFmtId="176" formatCode="&quot;組　＝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64CFC-C129-4216-939B-3E0CDB8ACD60}">
  <sheetPr>
    <pageSetUpPr fitToPage="1"/>
  </sheetPr>
  <dimension ref="A1:R202"/>
  <sheetViews>
    <sheetView zoomScale="68" zoomScaleNormal="68" workbookViewId="0">
      <selection activeCell="I9" sqref="I9"/>
    </sheetView>
  </sheetViews>
  <sheetFormatPr defaultColWidth="8.75" defaultRowHeight="13.5" x14ac:dyDescent="0.15"/>
  <cols>
    <col min="1" max="1" width="4.125" style="3" customWidth="1"/>
    <col min="2" max="2" width="8.75" style="3"/>
    <col min="3" max="4" width="10.75" style="3" customWidth="1"/>
    <col min="5" max="5" width="35.625" style="3" customWidth="1"/>
    <col min="6" max="6" width="26.25" style="3" customWidth="1"/>
    <col min="7" max="7" width="80.625" style="3" customWidth="1"/>
    <col min="8" max="8" width="28" style="3" customWidth="1"/>
    <col min="9" max="9" width="32.375" style="3" customWidth="1"/>
    <col min="10" max="10" width="7.125" style="32" customWidth="1"/>
    <col min="11" max="16384" width="8.75" style="3"/>
  </cols>
  <sheetData>
    <row r="1" spans="1:18" x14ac:dyDescent="0.15">
      <c r="A1" s="1"/>
      <c r="B1" s="1"/>
      <c r="C1" s="1"/>
      <c r="D1" s="1"/>
      <c r="E1" s="1"/>
      <c r="F1" s="1"/>
      <c r="G1" s="1"/>
      <c r="H1" s="1"/>
      <c r="I1" s="1"/>
      <c r="J1" s="2"/>
    </row>
    <row r="2" spans="1:18" ht="35.65" customHeight="1" x14ac:dyDescent="0.15">
      <c r="A2" s="1"/>
      <c r="B2" s="4" t="s">
        <v>37</v>
      </c>
      <c r="C2" s="1"/>
      <c r="D2" s="1"/>
      <c r="E2" s="1"/>
      <c r="F2" s="1"/>
      <c r="G2" s="1"/>
      <c r="H2" s="5" t="s">
        <v>1</v>
      </c>
      <c r="I2" s="6"/>
      <c r="J2" s="2"/>
    </row>
    <row r="3" spans="1:18" ht="35.65" customHeight="1" x14ac:dyDescent="0.15">
      <c r="A3" s="1"/>
      <c r="B3" s="1"/>
      <c r="C3" s="1"/>
      <c r="D3" s="1"/>
      <c r="E3" s="1"/>
      <c r="F3" s="1"/>
      <c r="G3" s="1"/>
      <c r="H3" s="1"/>
      <c r="I3" s="1"/>
      <c r="J3" s="2"/>
    </row>
    <row r="4" spans="1:18" ht="35.65" customHeight="1" x14ac:dyDescent="0.15">
      <c r="A4" s="1"/>
      <c r="B4" s="1"/>
      <c r="C4" s="7" t="s">
        <v>2</v>
      </c>
      <c r="D4" s="7"/>
      <c r="E4" s="8"/>
      <c r="F4" s="1"/>
      <c r="G4" s="9"/>
      <c r="H4" s="5" t="s">
        <v>3</v>
      </c>
      <c r="I4" s="8" t="s">
        <v>4</v>
      </c>
      <c r="J4" s="2"/>
    </row>
    <row r="5" spans="1:18" s="13" customFormat="1" ht="35.65" customHeight="1" x14ac:dyDescent="0.15">
      <c r="A5" s="10"/>
      <c r="B5" s="10"/>
      <c r="C5" s="7" t="s">
        <v>5</v>
      </c>
      <c r="D5" s="7"/>
      <c r="E5" s="8"/>
      <c r="F5" s="1"/>
      <c r="G5" s="9"/>
      <c r="H5" s="5" t="s">
        <v>6</v>
      </c>
      <c r="I5" s="11"/>
      <c r="J5" s="12"/>
    </row>
    <row r="6" spans="1:18" s="13" customFormat="1" ht="35.65" customHeight="1" x14ac:dyDescent="0.15">
      <c r="A6" s="10"/>
      <c r="B6" s="10"/>
      <c r="C6" s="7" t="s">
        <v>7</v>
      </c>
      <c r="D6" s="7"/>
      <c r="E6" s="8"/>
      <c r="F6" s="5" t="s">
        <v>8</v>
      </c>
      <c r="G6" s="14"/>
      <c r="H6" s="5" t="s">
        <v>9</v>
      </c>
      <c r="I6" s="15"/>
      <c r="J6" s="12"/>
    </row>
    <row r="7" spans="1:18" s="13" customFormat="1" ht="35.65" customHeight="1" x14ac:dyDescent="0.15">
      <c r="A7" s="10"/>
      <c r="B7" s="10"/>
      <c r="C7" s="10"/>
      <c r="D7" s="10"/>
      <c r="E7" s="10"/>
      <c r="F7" s="10"/>
      <c r="G7" s="16" t="s">
        <v>38</v>
      </c>
      <c r="H7" s="10"/>
      <c r="I7" s="10"/>
      <c r="J7" s="12"/>
    </row>
    <row r="8" spans="1:18" s="13" customFormat="1" ht="35.65" customHeight="1" x14ac:dyDescent="0.15">
      <c r="A8" s="10"/>
      <c r="B8" s="17"/>
      <c r="C8" s="5" t="s">
        <v>11</v>
      </c>
      <c r="D8" s="5" t="s">
        <v>12</v>
      </c>
      <c r="E8" s="5" t="s">
        <v>13</v>
      </c>
      <c r="F8" s="5" t="s">
        <v>14</v>
      </c>
      <c r="G8" s="18" t="s">
        <v>15</v>
      </c>
      <c r="H8" s="5" t="s">
        <v>16</v>
      </c>
      <c r="I8" s="5" t="s">
        <v>9</v>
      </c>
      <c r="J8" s="12" t="s">
        <v>17</v>
      </c>
    </row>
    <row r="9" spans="1:18" s="13" customFormat="1" ht="35.65" customHeight="1" x14ac:dyDescent="0.15">
      <c r="A9" s="10"/>
      <c r="B9" s="19" t="s">
        <v>27</v>
      </c>
      <c r="C9" s="8"/>
      <c r="D9" s="20"/>
      <c r="E9" s="21"/>
      <c r="F9" s="21"/>
      <c r="G9" s="22"/>
      <c r="H9" s="23"/>
      <c r="I9" s="24"/>
      <c r="J9" s="12" t="str">
        <f>IF($I$2="","",IF(H9="","",DATEDIF(H9,$I$2,"Ｙ")))</f>
        <v/>
      </c>
      <c r="Q9" s="13" t="s">
        <v>25</v>
      </c>
      <c r="R9" s="13" t="s">
        <v>39</v>
      </c>
    </row>
    <row r="10" spans="1:18" s="13" customFormat="1" ht="35.65" customHeight="1" x14ac:dyDescent="0.15">
      <c r="A10" s="10"/>
      <c r="B10" s="25"/>
      <c r="C10" s="8"/>
      <c r="D10" s="26"/>
      <c r="E10" s="8"/>
      <c r="F10" s="8"/>
      <c r="G10" s="22"/>
      <c r="H10" s="23"/>
      <c r="I10" s="15"/>
      <c r="J10" s="12" t="str">
        <f t="shared" ref="J10:J22" si="0">IF($I$2="","",IF(H10="","",DATEDIF(H10,$I$2,"Ｙ")))</f>
        <v/>
      </c>
      <c r="Q10" s="13" t="s">
        <v>28</v>
      </c>
      <c r="R10" s="13" t="s">
        <v>40</v>
      </c>
    </row>
    <row r="11" spans="1:18" s="13" customFormat="1" ht="35.65" customHeight="1" x14ac:dyDescent="0.15">
      <c r="A11" s="10"/>
      <c r="B11" s="27" t="s">
        <v>33</v>
      </c>
      <c r="C11" s="8"/>
      <c r="D11" s="20"/>
      <c r="E11" s="8"/>
      <c r="F11" s="8"/>
      <c r="G11" s="22"/>
      <c r="H11" s="23"/>
      <c r="I11" s="15"/>
      <c r="J11" s="12" t="str">
        <f t="shared" si="0"/>
        <v/>
      </c>
      <c r="R11" s="13" t="s">
        <v>34</v>
      </c>
    </row>
    <row r="12" spans="1:18" s="13" customFormat="1" ht="35.65" customHeight="1" x14ac:dyDescent="0.15">
      <c r="A12" s="10"/>
      <c r="B12" s="25"/>
      <c r="C12" s="8"/>
      <c r="D12" s="26"/>
      <c r="E12" s="8"/>
      <c r="F12" s="8"/>
      <c r="G12" s="22"/>
      <c r="H12" s="23"/>
      <c r="I12" s="15"/>
      <c r="J12" s="12" t="str">
        <f t="shared" si="0"/>
        <v/>
      </c>
      <c r="R12" s="13" t="s">
        <v>35</v>
      </c>
    </row>
    <row r="13" spans="1:18" s="13" customFormat="1" ht="35.65" customHeight="1" x14ac:dyDescent="0.15">
      <c r="A13" s="10"/>
      <c r="B13" s="27" t="s">
        <v>41</v>
      </c>
      <c r="C13" s="8"/>
      <c r="D13" s="20"/>
      <c r="E13" s="8"/>
      <c r="F13" s="8"/>
      <c r="G13" s="22"/>
      <c r="H13" s="23"/>
      <c r="I13" s="15"/>
      <c r="J13" s="12" t="str">
        <f t="shared" si="0"/>
        <v/>
      </c>
      <c r="R13" s="13" t="s">
        <v>42</v>
      </c>
    </row>
    <row r="14" spans="1:18" s="13" customFormat="1" ht="35.65" customHeight="1" x14ac:dyDescent="0.15">
      <c r="A14" s="10"/>
      <c r="B14" s="25"/>
      <c r="C14" s="8"/>
      <c r="D14" s="26"/>
      <c r="E14" s="8"/>
      <c r="F14" s="8"/>
      <c r="G14" s="22"/>
      <c r="H14" s="23"/>
      <c r="I14" s="15"/>
      <c r="J14" s="12" t="str">
        <f t="shared" si="0"/>
        <v/>
      </c>
    </row>
    <row r="15" spans="1:18" s="13" customFormat="1" ht="35.65" customHeight="1" x14ac:dyDescent="0.15">
      <c r="A15" s="10"/>
      <c r="B15" s="27" t="s">
        <v>43</v>
      </c>
      <c r="C15" s="8"/>
      <c r="D15" s="20"/>
      <c r="E15" s="8"/>
      <c r="F15" s="8"/>
      <c r="G15" s="22"/>
      <c r="H15" s="23"/>
      <c r="I15" s="15"/>
      <c r="J15" s="12" t="str">
        <f t="shared" si="0"/>
        <v/>
      </c>
    </row>
    <row r="16" spans="1:18" s="13" customFormat="1" ht="35.65" customHeight="1" x14ac:dyDescent="0.15">
      <c r="A16" s="10"/>
      <c r="B16" s="25"/>
      <c r="C16" s="8"/>
      <c r="D16" s="26"/>
      <c r="E16" s="8"/>
      <c r="F16" s="8"/>
      <c r="G16" s="22"/>
      <c r="H16" s="23"/>
      <c r="I16" s="15"/>
      <c r="J16" s="12" t="str">
        <f t="shared" si="0"/>
        <v/>
      </c>
    </row>
    <row r="17" spans="1:10" s="13" customFormat="1" ht="35.65" customHeight="1" x14ac:dyDescent="0.15">
      <c r="A17" s="10"/>
      <c r="B17" s="27" t="s">
        <v>44</v>
      </c>
      <c r="C17" s="8"/>
      <c r="D17" s="20"/>
      <c r="E17" s="8"/>
      <c r="F17" s="8"/>
      <c r="G17" s="22"/>
      <c r="H17" s="23"/>
      <c r="I17" s="15"/>
      <c r="J17" s="12" t="str">
        <f t="shared" si="0"/>
        <v/>
      </c>
    </row>
    <row r="18" spans="1:10" s="13" customFormat="1" ht="35.65" customHeight="1" x14ac:dyDescent="0.15">
      <c r="A18" s="10"/>
      <c r="B18" s="25"/>
      <c r="C18" s="8"/>
      <c r="D18" s="26"/>
      <c r="E18" s="8"/>
      <c r="F18" s="8"/>
      <c r="G18" s="22"/>
      <c r="H18" s="23"/>
      <c r="I18" s="15"/>
      <c r="J18" s="12" t="str">
        <f t="shared" si="0"/>
        <v/>
      </c>
    </row>
    <row r="19" spans="1:10" s="13" customFormat="1" ht="35.65" customHeight="1" x14ac:dyDescent="0.15">
      <c r="A19" s="10"/>
      <c r="B19" s="27" t="s">
        <v>45</v>
      </c>
      <c r="C19" s="8"/>
      <c r="D19" s="20"/>
      <c r="E19" s="8"/>
      <c r="F19" s="8"/>
      <c r="G19" s="22"/>
      <c r="H19" s="23"/>
      <c r="I19" s="15"/>
      <c r="J19" s="12" t="str">
        <f t="shared" si="0"/>
        <v/>
      </c>
    </row>
    <row r="20" spans="1:10" s="13" customFormat="1" ht="35.65" customHeight="1" x14ac:dyDescent="0.15">
      <c r="A20" s="10"/>
      <c r="B20" s="25"/>
      <c r="C20" s="8"/>
      <c r="D20" s="26"/>
      <c r="E20" s="8"/>
      <c r="F20" s="8"/>
      <c r="G20" s="22"/>
      <c r="H20" s="23"/>
      <c r="I20" s="15"/>
      <c r="J20" s="12" t="str">
        <f t="shared" si="0"/>
        <v/>
      </c>
    </row>
    <row r="21" spans="1:10" s="13" customFormat="1" ht="35.65" customHeight="1" x14ac:dyDescent="0.15">
      <c r="A21" s="10"/>
      <c r="B21" s="27" t="s">
        <v>46</v>
      </c>
      <c r="C21" s="8"/>
      <c r="D21" s="20"/>
      <c r="E21" s="8"/>
      <c r="F21" s="8"/>
      <c r="G21" s="22"/>
      <c r="H21" s="23"/>
      <c r="I21" s="15"/>
      <c r="J21" s="12" t="str">
        <f t="shared" si="0"/>
        <v/>
      </c>
    </row>
    <row r="22" spans="1:10" s="13" customFormat="1" ht="35.65" customHeight="1" x14ac:dyDescent="0.15">
      <c r="A22" s="10"/>
      <c r="B22" s="25"/>
      <c r="C22" s="8"/>
      <c r="D22" s="26"/>
      <c r="E22" s="8"/>
      <c r="F22" s="8"/>
      <c r="G22" s="22"/>
      <c r="H22" s="23"/>
      <c r="I22" s="15"/>
      <c r="J22" s="12" t="str">
        <f t="shared" si="0"/>
        <v/>
      </c>
    </row>
    <row r="23" spans="1:10" ht="35.65" customHeight="1" x14ac:dyDescent="0.15">
      <c r="A23" s="1"/>
      <c r="B23" s="1"/>
      <c r="C23" s="1"/>
      <c r="D23" s="1"/>
      <c r="E23" s="28">
        <v>4000</v>
      </c>
      <c r="F23" s="29">
        <v>0</v>
      </c>
      <c r="G23" s="30">
        <f>E23*F23</f>
        <v>0</v>
      </c>
      <c r="H23" s="1"/>
      <c r="I23" s="31" t="s">
        <v>47</v>
      </c>
      <c r="J23" s="2"/>
    </row>
    <row r="24" spans="1:10" ht="35.65" customHeight="1" x14ac:dyDescent="0.15"/>
    <row r="25" spans="1:10" ht="35.65" customHeight="1" x14ac:dyDescent="0.15"/>
    <row r="26" spans="1:10" ht="35.65" customHeight="1" x14ac:dyDescent="0.15"/>
    <row r="27" spans="1:10" ht="35.65" customHeight="1" x14ac:dyDescent="0.15"/>
    <row r="28" spans="1:10" ht="35.65" customHeight="1" x14ac:dyDescent="0.15"/>
    <row r="29" spans="1:10" ht="35.65" customHeight="1" x14ac:dyDescent="0.15"/>
    <row r="30" spans="1:10" ht="35.65" customHeight="1" x14ac:dyDescent="0.15"/>
    <row r="31" spans="1:10" ht="35.65" customHeight="1" x14ac:dyDescent="0.15"/>
    <row r="32" spans="1:10" ht="35.65" customHeight="1" x14ac:dyDescent="0.15"/>
    <row r="33" ht="35.65" customHeight="1" x14ac:dyDescent="0.15"/>
    <row r="34" ht="35.65" customHeight="1" x14ac:dyDescent="0.15"/>
    <row r="35" ht="35.65" customHeight="1" x14ac:dyDescent="0.15"/>
    <row r="36" ht="35.65" customHeight="1" x14ac:dyDescent="0.15"/>
    <row r="37" ht="35.65" customHeight="1" x14ac:dyDescent="0.15"/>
    <row r="38" ht="35.65" customHeight="1" x14ac:dyDescent="0.15"/>
    <row r="39" ht="35.65" customHeight="1" x14ac:dyDescent="0.15"/>
    <row r="40" ht="35.65" customHeight="1" x14ac:dyDescent="0.15"/>
    <row r="41" ht="35.65" customHeight="1" x14ac:dyDescent="0.15"/>
    <row r="42" ht="35.65" customHeight="1" x14ac:dyDescent="0.15"/>
    <row r="43" ht="35.65" customHeight="1" x14ac:dyDescent="0.15"/>
    <row r="44" ht="35.65" customHeight="1" x14ac:dyDescent="0.15"/>
    <row r="45" ht="35.65" customHeight="1" x14ac:dyDescent="0.15"/>
    <row r="46" ht="35.65" customHeight="1" x14ac:dyDescent="0.15"/>
    <row r="47" ht="35.65" customHeight="1" x14ac:dyDescent="0.15"/>
    <row r="48" ht="35.65" customHeight="1" x14ac:dyDescent="0.15"/>
    <row r="49" ht="35.65" customHeight="1" x14ac:dyDescent="0.15"/>
    <row r="50" ht="35.65" customHeight="1" x14ac:dyDescent="0.15"/>
    <row r="51" ht="35.65" customHeight="1" x14ac:dyDescent="0.15"/>
    <row r="52" ht="35.65" customHeight="1" x14ac:dyDescent="0.15"/>
    <row r="53" ht="35.65" customHeight="1" x14ac:dyDescent="0.15"/>
    <row r="54" ht="35.65" customHeight="1" x14ac:dyDescent="0.15"/>
    <row r="55" ht="35.65" customHeight="1" x14ac:dyDescent="0.15"/>
    <row r="56" ht="35.65" customHeight="1" x14ac:dyDescent="0.15"/>
    <row r="57" ht="35.65" customHeight="1" x14ac:dyDescent="0.15"/>
    <row r="58" ht="35.65" customHeight="1" x14ac:dyDescent="0.15"/>
    <row r="59" ht="35.65" customHeight="1" x14ac:dyDescent="0.15"/>
    <row r="60" ht="35.65" customHeight="1" x14ac:dyDescent="0.15"/>
    <row r="61" ht="35.65" customHeight="1" x14ac:dyDescent="0.15"/>
    <row r="62" ht="35.65" customHeight="1" x14ac:dyDescent="0.15"/>
    <row r="63" ht="35.65" customHeight="1" x14ac:dyDescent="0.15"/>
    <row r="64" ht="35.65" customHeight="1" x14ac:dyDescent="0.15"/>
    <row r="65" ht="35.65" customHeight="1" x14ac:dyDescent="0.15"/>
    <row r="66" ht="35.65" customHeight="1" x14ac:dyDescent="0.15"/>
    <row r="67" ht="35.65" customHeight="1" x14ac:dyDescent="0.15"/>
    <row r="68" ht="35.65" customHeight="1" x14ac:dyDescent="0.15"/>
    <row r="69" ht="35.65" customHeight="1" x14ac:dyDescent="0.15"/>
    <row r="70" ht="35.65" customHeight="1" x14ac:dyDescent="0.15"/>
    <row r="71" ht="35.65" customHeight="1" x14ac:dyDescent="0.15"/>
    <row r="72" ht="35.65" customHeight="1" x14ac:dyDescent="0.15"/>
    <row r="73" ht="35.65" customHeight="1" x14ac:dyDescent="0.15"/>
    <row r="74" ht="35.65" customHeight="1" x14ac:dyDescent="0.15"/>
    <row r="75" ht="35.65" customHeight="1" x14ac:dyDescent="0.15"/>
    <row r="76" ht="35.65" customHeight="1" x14ac:dyDescent="0.15"/>
    <row r="77" ht="35.65" customHeight="1" x14ac:dyDescent="0.15"/>
    <row r="78" ht="35.65" customHeight="1" x14ac:dyDescent="0.15"/>
    <row r="79" ht="35.65" customHeight="1" x14ac:dyDescent="0.15"/>
    <row r="80" ht="35.65" customHeight="1" x14ac:dyDescent="0.15"/>
    <row r="81" ht="35.65" customHeight="1" x14ac:dyDescent="0.15"/>
    <row r="82" ht="35.65" customHeight="1" x14ac:dyDescent="0.15"/>
    <row r="83" ht="35.65" customHeight="1" x14ac:dyDescent="0.15"/>
    <row r="84" ht="35.65" customHeight="1" x14ac:dyDescent="0.15"/>
    <row r="85" ht="35.65" customHeight="1" x14ac:dyDescent="0.15"/>
    <row r="86" ht="35.65" customHeight="1" x14ac:dyDescent="0.15"/>
    <row r="87" ht="35.65" customHeight="1" x14ac:dyDescent="0.15"/>
    <row r="88" ht="35.65" customHeight="1" x14ac:dyDescent="0.15"/>
    <row r="89" ht="35.65" customHeight="1" x14ac:dyDescent="0.15"/>
    <row r="90" ht="35.65" customHeight="1" x14ac:dyDescent="0.15"/>
    <row r="91" ht="35.65" customHeight="1" x14ac:dyDescent="0.15"/>
    <row r="92" ht="35.65" customHeight="1" x14ac:dyDescent="0.15"/>
    <row r="93" ht="35.65" customHeight="1" x14ac:dyDescent="0.15"/>
    <row r="94" ht="35.65" customHeight="1" x14ac:dyDescent="0.15"/>
    <row r="95" ht="35.65" customHeight="1" x14ac:dyDescent="0.15"/>
    <row r="96" ht="35.65" customHeight="1" x14ac:dyDescent="0.15"/>
    <row r="97" ht="35.65" customHeight="1" x14ac:dyDescent="0.15"/>
    <row r="98" ht="35.65" customHeight="1" x14ac:dyDescent="0.15"/>
    <row r="99" ht="35.65" customHeight="1" x14ac:dyDescent="0.15"/>
    <row r="100" ht="35.65" customHeight="1" x14ac:dyDescent="0.15"/>
    <row r="101" ht="35.65" customHeight="1" x14ac:dyDescent="0.15"/>
    <row r="102" ht="35.65" customHeight="1" x14ac:dyDescent="0.15"/>
    <row r="103" ht="35.65" customHeight="1" x14ac:dyDescent="0.15"/>
    <row r="104" ht="35.65" customHeight="1" x14ac:dyDescent="0.15"/>
    <row r="105" ht="35.65" customHeight="1" x14ac:dyDescent="0.15"/>
    <row r="106" ht="35.65" customHeight="1" x14ac:dyDescent="0.15"/>
    <row r="107" ht="35.65" customHeight="1" x14ac:dyDescent="0.15"/>
    <row r="108" ht="35.65" customHeight="1" x14ac:dyDescent="0.15"/>
    <row r="109" ht="35.65" customHeight="1" x14ac:dyDescent="0.15"/>
    <row r="110" ht="35.65" customHeight="1" x14ac:dyDescent="0.15"/>
    <row r="111" ht="35.65" customHeight="1" x14ac:dyDescent="0.15"/>
    <row r="112" ht="35.65" customHeight="1" x14ac:dyDescent="0.15"/>
    <row r="113" ht="35.65" customHeight="1" x14ac:dyDescent="0.15"/>
    <row r="114" ht="35.65" customHeight="1" x14ac:dyDescent="0.15"/>
    <row r="115" ht="35.65" customHeight="1" x14ac:dyDescent="0.15"/>
    <row r="116" ht="35.65" customHeight="1" x14ac:dyDescent="0.15"/>
    <row r="117" ht="35.65" customHeight="1" x14ac:dyDescent="0.15"/>
    <row r="118" ht="35.65" customHeight="1" x14ac:dyDescent="0.15"/>
    <row r="119" ht="35.65" customHeight="1" x14ac:dyDescent="0.15"/>
    <row r="120" ht="35.65" customHeight="1" x14ac:dyDescent="0.15"/>
    <row r="121" ht="35.65" customHeight="1" x14ac:dyDescent="0.15"/>
    <row r="122" ht="35.65" customHeight="1" x14ac:dyDescent="0.15"/>
    <row r="123" ht="35.65" customHeight="1" x14ac:dyDescent="0.15"/>
    <row r="124" ht="35.65" customHeight="1" x14ac:dyDescent="0.15"/>
    <row r="125" ht="35.65" customHeight="1" x14ac:dyDescent="0.15"/>
    <row r="126" ht="35.65" customHeight="1" x14ac:dyDescent="0.15"/>
    <row r="127" ht="35.65" customHeight="1" x14ac:dyDescent="0.15"/>
    <row r="128" ht="35.65" customHeight="1" x14ac:dyDescent="0.15"/>
    <row r="129" ht="35.65" customHeight="1" x14ac:dyDescent="0.15"/>
    <row r="130" ht="35.65" customHeight="1" x14ac:dyDescent="0.15"/>
    <row r="131" ht="35.65" customHeight="1" x14ac:dyDescent="0.15"/>
    <row r="132" ht="35.65" customHeight="1" x14ac:dyDescent="0.15"/>
    <row r="133" ht="35.65" customHeight="1" x14ac:dyDescent="0.15"/>
    <row r="134" ht="35.65" customHeight="1" x14ac:dyDescent="0.15"/>
    <row r="135" ht="35.65" customHeight="1" x14ac:dyDescent="0.15"/>
    <row r="136" ht="35.65" customHeight="1" x14ac:dyDescent="0.15"/>
    <row r="137" ht="35.65" customHeight="1" x14ac:dyDescent="0.15"/>
    <row r="138" ht="35.65" customHeight="1" x14ac:dyDescent="0.15"/>
    <row r="139" ht="35.65" customHeight="1" x14ac:dyDescent="0.15"/>
    <row r="140" ht="35.65" customHeight="1" x14ac:dyDescent="0.15"/>
    <row r="141" ht="35.65" customHeight="1" x14ac:dyDescent="0.15"/>
    <row r="142" ht="35.65" customHeight="1" x14ac:dyDescent="0.15"/>
    <row r="143" ht="35.65" customHeight="1" x14ac:dyDescent="0.15"/>
    <row r="144" ht="35.65" customHeight="1" x14ac:dyDescent="0.15"/>
    <row r="145" ht="35.65" customHeight="1" x14ac:dyDescent="0.15"/>
    <row r="146" ht="35.65" customHeight="1" x14ac:dyDescent="0.15"/>
    <row r="147" ht="35.65" customHeight="1" x14ac:dyDescent="0.15"/>
    <row r="148" ht="35.65" customHeight="1" x14ac:dyDescent="0.15"/>
    <row r="149" ht="35.65" customHeight="1" x14ac:dyDescent="0.15"/>
    <row r="150" ht="35.65" customHeight="1" x14ac:dyDescent="0.15"/>
    <row r="151" ht="35.65" customHeight="1" x14ac:dyDescent="0.15"/>
    <row r="152" ht="35.65" customHeight="1" x14ac:dyDescent="0.15"/>
    <row r="153" ht="35.65" customHeight="1" x14ac:dyDescent="0.15"/>
    <row r="154" ht="35.65" customHeight="1" x14ac:dyDescent="0.15"/>
    <row r="155" ht="35.65" customHeight="1" x14ac:dyDescent="0.15"/>
    <row r="156" ht="35.65" customHeight="1" x14ac:dyDescent="0.15"/>
    <row r="157" ht="35.65" customHeight="1" x14ac:dyDescent="0.15"/>
    <row r="158" ht="35.65" customHeight="1" x14ac:dyDescent="0.15"/>
    <row r="159" ht="35.65" customHeight="1" x14ac:dyDescent="0.15"/>
    <row r="160" ht="35.65" customHeight="1" x14ac:dyDescent="0.15"/>
    <row r="161" ht="35.65" customHeight="1" x14ac:dyDescent="0.15"/>
    <row r="162" ht="35.65" customHeight="1" x14ac:dyDescent="0.15"/>
    <row r="163" ht="35.65" customHeight="1" x14ac:dyDescent="0.15"/>
    <row r="164" ht="35.65" customHeight="1" x14ac:dyDescent="0.15"/>
    <row r="165" ht="35.65" customHeight="1" x14ac:dyDescent="0.15"/>
    <row r="166" ht="35.65" customHeight="1" x14ac:dyDescent="0.15"/>
    <row r="167" ht="35.65" customHeight="1" x14ac:dyDescent="0.15"/>
    <row r="168" ht="35.65" customHeight="1" x14ac:dyDescent="0.15"/>
    <row r="169" ht="35.65" customHeight="1" x14ac:dyDescent="0.15"/>
    <row r="170" ht="35.65" customHeight="1" x14ac:dyDescent="0.15"/>
    <row r="171" ht="35.65" customHeight="1" x14ac:dyDescent="0.15"/>
    <row r="172" ht="35.65" customHeight="1" x14ac:dyDescent="0.15"/>
    <row r="173" ht="35.65" customHeight="1" x14ac:dyDescent="0.15"/>
    <row r="174" ht="35.65" customHeight="1" x14ac:dyDescent="0.15"/>
    <row r="175" ht="35.65" customHeight="1" x14ac:dyDescent="0.15"/>
    <row r="176" ht="35.65" customHeight="1" x14ac:dyDescent="0.15"/>
    <row r="177" ht="35.65" customHeight="1" x14ac:dyDescent="0.15"/>
    <row r="178" ht="35.65" customHeight="1" x14ac:dyDescent="0.15"/>
    <row r="179" ht="35.65" customHeight="1" x14ac:dyDescent="0.15"/>
    <row r="180" ht="35.65" customHeight="1" x14ac:dyDescent="0.15"/>
    <row r="181" ht="35.65" customHeight="1" x14ac:dyDescent="0.15"/>
    <row r="182" ht="35.65" customHeight="1" x14ac:dyDescent="0.15"/>
    <row r="183" ht="35.65" customHeight="1" x14ac:dyDescent="0.15"/>
    <row r="184" ht="35.65" customHeight="1" x14ac:dyDescent="0.15"/>
    <row r="185" ht="35.65" customHeight="1" x14ac:dyDescent="0.15"/>
    <row r="186" ht="35.65" customHeight="1" x14ac:dyDescent="0.15"/>
    <row r="187" ht="35.65" customHeight="1" x14ac:dyDescent="0.15"/>
    <row r="188" ht="35.65" customHeight="1" x14ac:dyDescent="0.15"/>
    <row r="189" ht="35.65" customHeight="1" x14ac:dyDescent="0.15"/>
    <row r="190" ht="35.65" customHeight="1" x14ac:dyDescent="0.15"/>
    <row r="191" ht="35.65" customHeight="1" x14ac:dyDescent="0.15"/>
    <row r="192" ht="35.65" customHeight="1" x14ac:dyDescent="0.15"/>
    <row r="193" ht="35.65" customHeight="1" x14ac:dyDescent="0.15"/>
    <row r="194" ht="35.65" customHeight="1" x14ac:dyDescent="0.15"/>
    <row r="195" ht="35.65" customHeight="1" x14ac:dyDescent="0.15"/>
    <row r="196" ht="35.65" customHeight="1" x14ac:dyDescent="0.15"/>
    <row r="197" ht="35.65" customHeight="1" x14ac:dyDescent="0.15"/>
    <row r="198" ht="35.65" customHeight="1" x14ac:dyDescent="0.15"/>
    <row r="199" ht="35.65" customHeight="1" x14ac:dyDescent="0.15"/>
    <row r="200" ht="35.65" customHeight="1" x14ac:dyDescent="0.15"/>
    <row r="201" ht="35.65" customHeight="1" x14ac:dyDescent="0.15"/>
    <row r="202" ht="35.65" customHeight="1" x14ac:dyDescent="0.15"/>
  </sheetData>
  <sheetProtection algorithmName="SHA-512" hashValue="q86c3clrJNCSDv8F8K+TJrtrRrOk3AlhgDET32wERnQWHzoicAZBdEWVt979HQqzpt4QCtFnoqu0gvFLu8tv1w==" saltValue="JkyogQykq3L+onk2Jb+oPQ==" spinCount="100000" sheet="1" objects="1" scenarios="1" selectLockedCells="1"/>
  <mergeCells count="17">
    <mergeCell ref="B19:B20"/>
    <mergeCell ref="D19:D20"/>
    <mergeCell ref="B21:B22"/>
    <mergeCell ref="D21:D22"/>
    <mergeCell ref="B13:B14"/>
    <mergeCell ref="D13:D14"/>
    <mergeCell ref="B15:B16"/>
    <mergeCell ref="D15:D16"/>
    <mergeCell ref="B17:B18"/>
    <mergeCell ref="D17:D18"/>
    <mergeCell ref="C4:D4"/>
    <mergeCell ref="C5:D5"/>
    <mergeCell ref="C6:D6"/>
    <mergeCell ref="B9:B10"/>
    <mergeCell ref="D9:D10"/>
    <mergeCell ref="B11:B12"/>
    <mergeCell ref="D11:D12"/>
  </mergeCells>
  <phoneticPr fontId="3"/>
  <conditionalFormatting sqref="F23">
    <cfRule type="cellIs" dxfId="2" priority="2" operator="equal">
      <formula>0</formula>
    </cfRule>
    <cfRule type="cellIs" dxfId="1" priority="3" operator="equal">
      <formula>0</formula>
    </cfRule>
  </conditionalFormatting>
  <conditionalFormatting sqref="G23">
    <cfRule type="cellIs" dxfId="0" priority="1" operator="equal">
      <formula>0</formula>
    </cfRule>
  </conditionalFormatting>
  <dataValidations count="3">
    <dataValidation type="list" allowBlank="1" showInputMessage="1" showErrorMessage="1" sqref="D9:D22" xr:uid="{3940877C-6223-4016-A683-73B799A47AE0}">
      <formula1>$R$9:$R$13</formula1>
    </dataValidation>
    <dataValidation type="list" allowBlank="1" showInputMessage="1" showErrorMessage="1" sqref="C9:C22" xr:uid="{E1D60C98-AF33-4038-B75B-4E533C774591}">
      <formula1>$Q$9:$Q$10</formula1>
    </dataValidation>
    <dataValidation imeMode="off" allowBlank="1" showInputMessage="1" showErrorMessage="1" sqref="I9:I22 I5:I6" xr:uid="{AB917F7A-6F20-453D-AADD-57E49ADE477C}"/>
  </dataValidations>
  <pageMargins left="0.7" right="0.7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52A0C-D27D-4790-91A6-5D557A430350}">
  <sheetPr>
    <pageSetUpPr fitToPage="1"/>
  </sheetPr>
  <dimension ref="A1:U205"/>
  <sheetViews>
    <sheetView tabSelected="1" zoomScale="60" zoomScaleNormal="60" zoomScaleSheetLayoutView="55" workbookViewId="0">
      <selection activeCell="G12" sqref="G12"/>
    </sheetView>
  </sheetViews>
  <sheetFormatPr defaultColWidth="8.75" defaultRowHeight="13.5" x14ac:dyDescent="0.15"/>
  <cols>
    <col min="1" max="1" width="4.25" style="3" customWidth="1"/>
    <col min="2" max="2" width="13.25" style="3" bestFit="1" customWidth="1"/>
    <col min="3" max="4" width="10.75" style="3" customWidth="1"/>
    <col min="5" max="5" width="35.625" style="3" customWidth="1"/>
    <col min="6" max="6" width="28.625" style="3" customWidth="1"/>
    <col min="7" max="7" width="80.625" style="3" customWidth="1"/>
    <col min="8" max="8" width="28" style="3" customWidth="1"/>
    <col min="9" max="9" width="32.5" style="3" customWidth="1"/>
    <col min="10" max="10" width="8.5" style="3" customWidth="1"/>
    <col min="11" max="11" width="4.75" style="3" customWidth="1"/>
    <col min="12" max="12" width="8.75" style="3" bestFit="1" customWidth="1"/>
    <col min="13" max="13" width="7.625" style="3" bestFit="1" customWidth="1"/>
    <col min="14" max="14" width="9.875" style="3" bestFit="1" customWidth="1"/>
    <col min="15" max="15" width="10.75" style="3" bestFit="1" customWidth="1"/>
    <col min="16" max="16" width="13.875" style="3" bestFit="1" customWidth="1"/>
    <col min="17" max="17" width="14.125" style="3" bestFit="1" customWidth="1"/>
    <col min="18" max="18" width="10.75" style="3" bestFit="1" customWidth="1"/>
    <col min="19" max="19" width="8.75" style="3"/>
    <col min="20" max="21" width="14.25" style="3" bestFit="1" customWidth="1"/>
    <col min="22" max="16384" width="8.75" style="3"/>
  </cols>
  <sheetData>
    <row r="1" spans="1:21" x14ac:dyDescent="0.15">
      <c r="A1" s="1"/>
      <c r="B1" s="1"/>
      <c r="C1" s="1"/>
      <c r="D1" s="1"/>
      <c r="E1" s="1"/>
      <c r="F1" s="1"/>
      <c r="G1" s="1"/>
      <c r="H1" s="1"/>
      <c r="I1" s="1"/>
      <c r="J1" s="1"/>
    </row>
    <row r="2" spans="1:21" ht="35.65" customHeight="1" x14ac:dyDescent="0.15">
      <c r="A2" s="1"/>
      <c r="B2" s="4" t="s">
        <v>0</v>
      </c>
      <c r="C2" s="1"/>
      <c r="D2" s="1"/>
      <c r="E2" s="1"/>
      <c r="F2" s="1"/>
      <c r="G2" s="1"/>
      <c r="H2" s="5" t="s">
        <v>1</v>
      </c>
      <c r="I2" s="6"/>
      <c r="J2" s="1"/>
    </row>
    <row r="3" spans="1:21" ht="35.6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</row>
    <row r="4" spans="1:21" ht="35.65" customHeight="1" x14ac:dyDescent="0.15">
      <c r="A4" s="1"/>
      <c r="B4" s="1"/>
      <c r="C4" s="7" t="s">
        <v>2</v>
      </c>
      <c r="D4" s="7"/>
      <c r="E4" s="8"/>
      <c r="F4" s="1"/>
      <c r="G4" s="9"/>
      <c r="H4" s="5" t="s">
        <v>3</v>
      </c>
      <c r="I4" s="8" t="s">
        <v>4</v>
      </c>
      <c r="J4" s="1"/>
    </row>
    <row r="5" spans="1:21" s="13" customFormat="1" ht="35.65" customHeight="1" x14ac:dyDescent="0.15">
      <c r="A5" s="10"/>
      <c r="B5" s="10"/>
      <c r="C5" s="7" t="s">
        <v>5</v>
      </c>
      <c r="D5" s="7"/>
      <c r="E5" s="8"/>
      <c r="F5" s="1"/>
      <c r="G5" s="9"/>
      <c r="H5" s="5" t="s">
        <v>6</v>
      </c>
      <c r="I5" s="11"/>
      <c r="J5" s="10"/>
    </row>
    <row r="6" spans="1:21" s="13" customFormat="1" ht="35.65" customHeight="1" x14ac:dyDescent="0.15">
      <c r="A6" s="10"/>
      <c r="B6" s="10"/>
      <c r="C6" s="7" t="s">
        <v>7</v>
      </c>
      <c r="D6" s="7"/>
      <c r="E6" s="8"/>
      <c r="F6" s="5" t="s">
        <v>8</v>
      </c>
      <c r="G6" s="39"/>
      <c r="H6" s="5" t="s">
        <v>9</v>
      </c>
      <c r="I6" s="15"/>
      <c r="J6" s="10"/>
    </row>
    <row r="7" spans="1:21" s="13" customFormat="1" ht="35.65" customHeight="1" x14ac:dyDescent="0.15">
      <c r="A7" s="10"/>
      <c r="B7" s="10"/>
      <c r="C7" s="10"/>
      <c r="D7" s="10"/>
      <c r="E7" s="10"/>
      <c r="F7" s="10"/>
      <c r="G7" s="40" t="s">
        <v>10</v>
      </c>
      <c r="H7" s="10"/>
      <c r="I7" s="10"/>
      <c r="J7" s="10"/>
    </row>
    <row r="8" spans="1:21" s="13" customFormat="1" ht="35.65" customHeight="1" thickBot="1" x14ac:dyDescent="0.2">
      <c r="A8" s="10"/>
      <c r="B8" s="41"/>
      <c r="C8" s="5" t="s">
        <v>11</v>
      </c>
      <c r="D8" s="5" t="s">
        <v>12</v>
      </c>
      <c r="E8" s="5" t="s">
        <v>13</v>
      </c>
      <c r="F8" s="5" t="s">
        <v>14</v>
      </c>
      <c r="G8" s="18" t="s">
        <v>15</v>
      </c>
      <c r="H8" s="5" t="s">
        <v>16</v>
      </c>
      <c r="I8" s="5" t="s">
        <v>9</v>
      </c>
      <c r="J8" s="10" t="s">
        <v>17</v>
      </c>
      <c r="L8" s="33" t="s">
        <v>18</v>
      </c>
      <c r="M8" s="33" t="s">
        <v>19</v>
      </c>
      <c r="N8" s="34" t="s">
        <v>20</v>
      </c>
      <c r="O8" s="34" t="s">
        <v>21</v>
      </c>
      <c r="P8" s="13" t="s">
        <v>22</v>
      </c>
      <c r="Q8" s="13" t="s">
        <v>23</v>
      </c>
      <c r="R8" s="33" t="s">
        <v>24</v>
      </c>
      <c r="T8" s="35" t="s">
        <v>48</v>
      </c>
      <c r="U8" s="35" t="s">
        <v>48</v>
      </c>
    </row>
    <row r="9" spans="1:21" s="13" customFormat="1" ht="35.65" customHeight="1" thickBot="1" x14ac:dyDescent="0.2">
      <c r="A9" s="10"/>
      <c r="B9" s="42"/>
      <c r="C9" s="43"/>
      <c r="D9" s="8"/>
      <c r="E9" s="38"/>
      <c r="F9" s="44"/>
      <c r="G9" s="22"/>
      <c r="H9" s="23"/>
      <c r="I9" s="24"/>
      <c r="J9" s="12" t="str">
        <f>IF($I$2="","",IF(H9="","",DATEDIF(H9,$I$2,"Ｙ")))</f>
        <v/>
      </c>
      <c r="L9" s="35" t="str" cm="1">
        <f t="array" ref="L9">IFERROR(_xlfn.IFS(D9="A",7,D9="B",5,D9="C",3,D9="D",1,D9="E",0),"")</f>
        <v/>
      </c>
      <c r="M9" s="35" t="str">
        <f>IF(D9="","",$M$7+1)</f>
        <v/>
      </c>
      <c r="N9" s="36">
        <f>IF(MAX(M9:M16)&gt;=6,6,MAX(M9:M16))</f>
        <v>0</v>
      </c>
      <c r="O9" s="35" t="e">
        <f>LARGE($L$9:$L$16,1)</f>
        <v>#NUM!</v>
      </c>
      <c r="P9" s="35" t="e">
        <f>SUM($O$9:INDEX($O$9:$O$16, $N$9))</f>
        <v>#NUM!</v>
      </c>
      <c r="Q9" s="36" t="e">
        <f>IF(N9=6,0,SUM($O$9:INDEX($O$9:$O$16, 6-$N$9)))</f>
        <v>#NUM!</v>
      </c>
      <c r="R9" s="37" t="str">
        <f>IFERROR(SUM(P9:Q9),"")</f>
        <v/>
      </c>
      <c r="T9" s="35" t="s">
        <v>25</v>
      </c>
      <c r="U9" s="35" t="s">
        <v>26</v>
      </c>
    </row>
    <row r="10" spans="1:21" s="13" customFormat="1" ht="35.65" customHeight="1" x14ac:dyDescent="0.15">
      <c r="A10" s="10"/>
      <c r="B10" s="19" t="s">
        <v>27</v>
      </c>
      <c r="C10" s="43"/>
      <c r="D10" s="8"/>
      <c r="E10" s="38"/>
      <c r="F10" s="38"/>
      <c r="G10" s="22"/>
      <c r="H10" s="23"/>
      <c r="I10" s="15"/>
      <c r="J10" s="12" t="str">
        <f t="shared" ref="J10:J24" si="0">IF($I$2="","",IF(H10="","",DATEDIF(H10,$I$2,"Ｙ")))</f>
        <v/>
      </c>
      <c r="L10" s="35" t="str" cm="1">
        <f t="array" ref="L10">IFERROR(_xlfn.IFS(D10="A",7,D10="B",5,D10="C",3,D10="D",1,D10="E",0),"")</f>
        <v/>
      </c>
      <c r="M10" s="35" t="str">
        <f>IF(D10="","",$M9+1)</f>
        <v/>
      </c>
      <c r="O10" s="35" t="e">
        <f>LARGE($L$9:$L$16,2)</f>
        <v>#NUM!</v>
      </c>
      <c r="P10" s="3"/>
      <c r="T10" s="35" t="s">
        <v>28</v>
      </c>
      <c r="U10" s="35" t="s">
        <v>29</v>
      </c>
    </row>
    <row r="11" spans="1:21" s="13" customFormat="1" ht="35.65" customHeight="1" x14ac:dyDescent="0.15">
      <c r="A11" s="10"/>
      <c r="B11" s="19"/>
      <c r="C11" s="43"/>
      <c r="D11" s="8"/>
      <c r="E11" s="38"/>
      <c r="F11" s="38"/>
      <c r="G11" s="22"/>
      <c r="H11" s="23"/>
      <c r="I11" s="15"/>
      <c r="J11" s="12" t="str">
        <f t="shared" si="0"/>
        <v/>
      </c>
      <c r="L11" s="35" t="str" cm="1">
        <f t="array" ref="L11">IFERROR(_xlfn.IFS(D11="A",7,D11="B",5,D11="C",3,D11="D",1,D11="E",0),"")</f>
        <v/>
      </c>
      <c r="M11" s="35" t="str">
        <f t="shared" ref="M11:M16" si="1">IF(D11="","",$M10+1)</f>
        <v/>
      </c>
      <c r="O11" s="35" t="e">
        <f>LARGE($L$9:$L$16,3)</f>
        <v>#NUM!</v>
      </c>
      <c r="P11" s="3"/>
      <c r="T11" s="35"/>
      <c r="U11" s="35" t="s">
        <v>30</v>
      </c>
    </row>
    <row r="12" spans="1:21" s="13" customFormat="1" ht="35.65" customHeight="1" x14ac:dyDescent="0.15">
      <c r="A12" s="10"/>
      <c r="B12" s="19"/>
      <c r="C12" s="43"/>
      <c r="D12" s="8"/>
      <c r="E12" s="38"/>
      <c r="F12" s="38"/>
      <c r="G12" s="22"/>
      <c r="H12" s="23"/>
      <c r="I12" s="15"/>
      <c r="J12" s="12" t="str">
        <f t="shared" si="0"/>
        <v/>
      </c>
      <c r="L12" s="35" t="str" cm="1">
        <f t="array" ref="L12">IFERROR(_xlfn.IFS(D12="A",7,D12="B",5,D12="C",3,D12="D",1,D12="E",0),"")</f>
        <v/>
      </c>
      <c r="M12" s="35" t="str">
        <f t="shared" si="1"/>
        <v/>
      </c>
      <c r="O12" s="35" t="e">
        <f>LARGE($L$9:$L$16,4)</f>
        <v>#NUM!</v>
      </c>
      <c r="P12" s="3"/>
      <c r="T12" s="35"/>
      <c r="U12" s="35" t="s">
        <v>31</v>
      </c>
    </row>
    <row r="13" spans="1:21" s="13" customFormat="1" ht="35.65" customHeight="1" x14ac:dyDescent="0.15">
      <c r="A13" s="10"/>
      <c r="B13" s="19"/>
      <c r="C13" s="43"/>
      <c r="D13" s="8"/>
      <c r="E13" s="38"/>
      <c r="F13" s="38"/>
      <c r="G13" s="22"/>
      <c r="H13" s="23"/>
      <c r="I13" s="15"/>
      <c r="J13" s="12" t="str">
        <f t="shared" si="0"/>
        <v/>
      </c>
      <c r="L13" s="35" t="str" cm="1">
        <f t="array" ref="L13">IFERROR(_xlfn.IFS(D13="A",7,D13="B",5,D13="C",3,D13="D",1,D13="E",0),"")</f>
        <v/>
      </c>
      <c r="M13" s="35" t="str">
        <f t="shared" si="1"/>
        <v/>
      </c>
      <c r="O13" s="35" t="e">
        <f>LARGE($L$9:$L$16,5)</f>
        <v>#NUM!</v>
      </c>
      <c r="P13" s="3"/>
      <c r="T13" s="35"/>
      <c r="U13" s="35" t="s">
        <v>32</v>
      </c>
    </row>
    <row r="14" spans="1:21" s="13" customFormat="1" ht="35.65" customHeight="1" x14ac:dyDescent="0.15">
      <c r="A14" s="10"/>
      <c r="B14" s="19"/>
      <c r="C14" s="43"/>
      <c r="D14" s="8"/>
      <c r="E14" s="38"/>
      <c r="F14" s="38"/>
      <c r="G14" s="22"/>
      <c r="H14" s="23"/>
      <c r="I14" s="15"/>
      <c r="J14" s="12" t="str">
        <f t="shared" si="0"/>
        <v/>
      </c>
      <c r="L14" s="35" t="str" cm="1">
        <f t="array" ref="L14">IFERROR(_xlfn.IFS(D14="A",7,D14="B",5,D14="C",3,D14="D",1,D14="E",0),"")</f>
        <v/>
      </c>
      <c r="M14" s="35" t="str">
        <f t="shared" si="1"/>
        <v/>
      </c>
      <c r="O14" s="35" t="e">
        <f>LARGE($L$9:$L$16,6)</f>
        <v>#NUM!</v>
      </c>
      <c r="P14" s="3"/>
    </row>
    <row r="15" spans="1:21" s="13" customFormat="1" ht="35.65" customHeight="1" x14ac:dyDescent="0.15">
      <c r="A15" s="10"/>
      <c r="B15" s="19"/>
      <c r="C15" s="43"/>
      <c r="D15" s="8"/>
      <c r="E15" s="38"/>
      <c r="F15" s="38"/>
      <c r="G15" s="22"/>
      <c r="H15" s="23"/>
      <c r="I15" s="15"/>
      <c r="J15" s="12" t="str">
        <f t="shared" si="0"/>
        <v/>
      </c>
      <c r="L15" s="35" t="str" cm="1">
        <f t="array" ref="L15">IFERROR(_xlfn.IFS(D15="A",7,D15="B",5,D15="C",3,D15="D",1,D15="E",0),"")</f>
        <v/>
      </c>
      <c r="M15" s="35" t="str">
        <f t="shared" si="1"/>
        <v/>
      </c>
      <c r="O15" s="35" t="e">
        <f>LARGE($L$9:$L$16,7)</f>
        <v>#NUM!</v>
      </c>
      <c r="P15" s="3"/>
    </row>
    <row r="16" spans="1:21" s="13" customFormat="1" ht="35.65" customHeight="1" thickBot="1" x14ac:dyDescent="0.2">
      <c r="A16" s="10"/>
      <c r="B16" s="45" t="str">
        <f>R9</f>
        <v/>
      </c>
      <c r="C16" s="43"/>
      <c r="D16" s="8"/>
      <c r="E16" s="38"/>
      <c r="F16" s="38"/>
      <c r="G16" s="10"/>
      <c r="H16" s="23"/>
      <c r="I16" s="15"/>
      <c r="J16" s="12" t="str">
        <f t="shared" si="0"/>
        <v/>
      </c>
      <c r="L16" s="35" t="str" cm="1">
        <f t="array" ref="L16">IFERROR(_xlfn.IFS(D16="A",7,D16="B",5,D16="C",3,D16="D",1,D16="E",0),"")</f>
        <v/>
      </c>
      <c r="M16" s="35" t="str">
        <f t="shared" si="1"/>
        <v/>
      </c>
      <c r="O16" s="35" t="e">
        <f>LARGE($L$9:$L$16,8)</f>
        <v>#NUM!</v>
      </c>
      <c r="P16" s="3"/>
    </row>
    <row r="17" spans="1:18" s="13" customFormat="1" ht="35.65" customHeight="1" thickBot="1" x14ac:dyDescent="0.2">
      <c r="A17" s="10"/>
      <c r="B17" s="42"/>
      <c r="C17" s="43"/>
      <c r="D17" s="8"/>
      <c r="E17" s="38"/>
      <c r="F17" s="38"/>
      <c r="G17" s="22"/>
      <c r="H17" s="23"/>
      <c r="I17" s="15"/>
      <c r="J17" s="12" t="str">
        <f t="shared" si="0"/>
        <v/>
      </c>
      <c r="L17" s="35" t="str" cm="1">
        <f t="array" ref="L17">IFERROR(_xlfn.IFS(D17="A",7,D17="B",5,D17="C",3,D17="D",1,D17="E",0),"")</f>
        <v/>
      </c>
      <c r="M17" s="35" t="str">
        <f>IF(D17="","",$M$7+1)</f>
        <v/>
      </c>
      <c r="N17" s="36">
        <f>IF(MAX(M17:M24)&gt;=6,6,MAX(M17:M24))</f>
        <v>0</v>
      </c>
      <c r="O17" s="35" t="e">
        <f>LARGE($L$17:$L$24,1)</f>
        <v>#NUM!</v>
      </c>
      <c r="P17" s="35" t="e">
        <f>SUM($O$17:INDEX($O$17:$O$24, $N$17))</f>
        <v>#NUM!</v>
      </c>
      <c r="Q17" s="36" t="e">
        <f>IF(N17=6,0,SUM($O$17:INDEX($O$17:$O$24, 6-$N$17)))</f>
        <v>#NUM!</v>
      </c>
      <c r="R17" s="37" t="str">
        <f>IFERROR(SUM(P17:Q17),"")</f>
        <v/>
      </c>
    </row>
    <row r="18" spans="1:18" s="13" customFormat="1" ht="35.65" customHeight="1" x14ac:dyDescent="0.15">
      <c r="A18" s="10"/>
      <c r="B18" s="19" t="s">
        <v>33</v>
      </c>
      <c r="C18" s="43"/>
      <c r="D18" s="8"/>
      <c r="E18" s="46"/>
      <c r="F18" s="38"/>
      <c r="G18" s="22"/>
      <c r="H18" s="23"/>
      <c r="I18" s="15"/>
      <c r="J18" s="12" t="str">
        <f t="shared" si="0"/>
        <v/>
      </c>
      <c r="L18" s="35" t="str" cm="1">
        <f t="array" ref="L18">IFERROR(_xlfn.IFS(D18="A",7,D18="B",5,D18="C",3,D18="D",1,D18="E",0),"")</f>
        <v/>
      </c>
      <c r="M18" s="35" t="str">
        <f t="shared" ref="M18:M24" si="2">IF(D18="","",$M17+1)</f>
        <v/>
      </c>
      <c r="O18" s="35" t="e">
        <f>LARGE($L$17:$L$24,2)</f>
        <v>#NUM!</v>
      </c>
      <c r="P18" s="3"/>
    </row>
    <row r="19" spans="1:18" s="13" customFormat="1" ht="35.65" customHeight="1" x14ac:dyDescent="0.15">
      <c r="A19" s="10"/>
      <c r="B19" s="19"/>
      <c r="C19" s="43"/>
      <c r="D19" s="8"/>
      <c r="E19" s="38"/>
      <c r="F19" s="38"/>
      <c r="G19" s="22"/>
      <c r="H19" s="23"/>
      <c r="I19" s="47"/>
      <c r="J19" s="12" t="str">
        <f t="shared" si="0"/>
        <v/>
      </c>
      <c r="L19" s="35" t="str" cm="1">
        <f t="array" ref="L19">IFERROR(_xlfn.IFS(D19="A",7,D19="B",5,D19="C",3,D19="D",1,D19="E",0),"")</f>
        <v/>
      </c>
      <c r="M19" s="35" t="str">
        <f t="shared" si="2"/>
        <v/>
      </c>
      <c r="O19" s="35" t="e">
        <f>LARGE($L$17:$L$24,3)</f>
        <v>#NUM!</v>
      </c>
      <c r="P19" s="3"/>
    </row>
    <row r="20" spans="1:18" s="13" customFormat="1" ht="35.65" customHeight="1" x14ac:dyDescent="0.15">
      <c r="A20" s="10"/>
      <c r="B20" s="19"/>
      <c r="C20" s="43"/>
      <c r="D20" s="8"/>
      <c r="E20" s="38"/>
      <c r="F20" s="38"/>
      <c r="G20" s="22"/>
      <c r="H20" s="23"/>
      <c r="I20" s="15"/>
      <c r="J20" s="12" t="str">
        <f t="shared" si="0"/>
        <v/>
      </c>
      <c r="L20" s="35" t="str" cm="1">
        <f t="array" ref="L20">IFERROR(_xlfn.IFS(D20="A",7,D20="B",5,D20="C",3,D20="D",1,D20="E",0),"")</f>
        <v/>
      </c>
      <c r="M20" s="35" t="str">
        <f t="shared" si="2"/>
        <v/>
      </c>
      <c r="O20" s="35" t="e">
        <f>LARGE($L$17:$L$24,4)</f>
        <v>#NUM!</v>
      </c>
      <c r="P20" s="3"/>
    </row>
    <row r="21" spans="1:18" s="13" customFormat="1" ht="35.65" customHeight="1" x14ac:dyDescent="0.15">
      <c r="A21" s="10"/>
      <c r="B21" s="19"/>
      <c r="C21" s="43"/>
      <c r="D21" s="8"/>
      <c r="E21" s="38"/>
      <c r="F21" s="38"/>
      <c r="G21" s="22"/>
      <c r="H21" s="23"/>
      <c r="I21" s="15"/>
      <c r="J21" s="12" t="str">
        <f t="shared" si="0"/>
        <v/>
      </c>
      <c r="L21" s="35" t="str" cm="1">
        <f t="array" ref="L21">IFERROR(_xlfn.IFS(D21="A",7,D21="B",5,D21="C",3,D21="D",1,D21="E",0),"")</f>
        <v/>
      </c>
      <c r="M21" s="35" t="str">
        <f t="shared" si="2"/>
        <v/>
      </c>
      <c r="O21" s="35" t="e">
        <f>LARGE($L$17:$L$24,5)</f>
        <v>#NUM!</v>
      </c>
      <c r="P21" s="3"/>
    </row>
    <row r="22" spans="1:18" s="13" customFormat="1" ht="35.65" customHeight="1" x14ac:dyDescent="0.15">
      <c r="A22" s="10"/>
      <c r="B22" s="19"/>
      <c r="C22" s="43"/>
      <c r="D22" s="8"/>
      <c r="E22" s="38"/>
      <c r="F22" s="38"/>
      <c r="G22" s="22"/>
      <c r="H22" s="23"/>
      <c r="I22" s="15"/>
      <c r="J22" s="12" t="str">
        <f t="shared" si="0"/>
        <v/>
      </c>
      <c r="L22" s="35" t="str" cm="1">
        <f t="array" ref="L22">IFERROR(_xlfn.IFS(D22="A",7,D22="B",5,D22="C",3,D22="D",1,D22="E",0),"")</f>
        <v/>
      </c>
      <c r="M22" s="35" t="str">
        <f t="shared" si="2"/>
        <v/>
      </c>
      <c r="O22" s="35" t="e">
        <f>LARGE($L$17:$L$24,6)</f>
        <v>#NUM!</v>
      </c>
      <c r="P22" s="3"/>
    </row>
    <row r="23" spans="1:18" s="13" customFormat="1" ht="35.65" customHeight="1" x14ac:dyDescent="0.15">
      <c r="A23" s="10"/>
      <c r="B23" s="19"/>
      <c r="C23" s="43"/>
      <c r="D23" s="8"/>
      <c r="E23" s="38"/>
      <c r="F23" s="38"/>
      <c r="G23" s="22"/>
      <c r="H23" s="23"/>
      <c r="I23" s="15"/>
      <c r="J23" s="12" t="str">
        <f t="shared" si="0"/>
        <v/>
      </c>
      <c r="L23" s="35" t="str" cm="1">
        <f t="array" ref="L23">IFERROR(_xlfn.IFS(D23="A",7,D23="B",5,D23="C",3,D23="D",1,D23="E",0),"")</f>
        <v/>
      </c>
      <c r="M23" s="35" t="str">
        <f t="shared" si="2"/>
        <v/>
      </c>
      <c r="O23" s="35" t="e">
        <f>LARGE($L$17:$L$24,7)</f>
        <v>#NUM!</v>
      </c>
      <c r="P23" s="3"/>
    </row>
    <row r="24" spans="1:18" s="13" customFormat="1" ht="35.65" customHeight="1" x14ac:dyDescent="0.15">
      <c r="A24" s="10"/>
      <c r="B24" s="45" t="str">
        <f>R17</f>
        <v/>
      </c>
      <c r="C24" s="43"/>
      <c r="D24" s="8"/>
      <c r="E24" s="38"/>
      <c r="F24" s="38"/>
      <c r="G24" s="22"/>
      <c r="H24" s="23"/>
      <c r="I24" s="15"/>
      <c r="J24" s="12" t="str">
        <f t="shared" si="0"/>
        <v/>
      </c>
      <c r="L24" s="35" t="str" cm="1">
        <f t="array" ref="L24">IFERROR(_xlfn.IFS(D24="A",7,D24="B",5,D24="C",3,D24="D",1,D24="E",0),"")</f>
        <v/>
      </c>
      <c r="M24" s="35" t="str">
        <f t="shared" si="2"/>
        <v/>
      </c>
      <c r="O24" s="35" t="e">
        <f>LARGE($L$17:$L$24,8)</f>
        <v>#NUM!</v>
      </c>
      <c r="P24" s="3"/>
    </row>
    <row r="25" spans="1:18" ht="35.65" customHeight="1" x14ac:dyDescent="0.15">
      <c r="A25" s="1"/>
      <c r="B25" s="1"/>
      <c r="C25" s="1"/>
      <c r="D25" s="1"/>
      <c r="E25" s="48">
        <v>12000</v>
      </c>
      <c r="F25" s="29">
        <v>0</v>
      </c>
      <c r="G25" s="30">
        <f>E25*F25</f>
        <v>0</v>
      </c>
      <c r="H25" s="1"/>
      <c r="I25" s="31" t="s">
        <v>47</v>
      </c>
      <c r="J25" s="1"/>
    </row>
    <row r="26" spans="1:18" ht="35.65" customHeight="1" x14ac:dyDescent="0.15">
      <c r="A26" s="1"/>
      <c r="B26" s="1"/>
      <c r="C26" s="1"/>
      <c r="D26" s="1"/>
      <c r="E26" s="48">
        <v>9000</v>
      </c>
      <c r="F26" s="29">
        <v>0</v>
      </c>
      <c r="G26" s="30">
        <f>E26*F26</f>
        <v>0</v>
      </c>
      <c r="H26" s="1"/>
      <c r="I26" s="1"/>
      <c r="J26" s="1"/>
    </row>
    <row r="27" spans="1:18" ht="35.65" customHeight="1" x14ac:dyDescent="0.15">
      <c r="A27" s="1"/>
      <c r="B27" s="1"/>
      <c r="C27" s="1"/>
      <c r="D27" s="1"/>
      <c r="E27" s="49" t="s">
        <v>36</v>
      </c>
      <c r="F27" s="1"/>
      <c r="G27" s="1"/>
      <c r="H27" s="1"/>
      <c r="I27" s="1"/>
      <c r="J27" s="1"/>
    </row>
    <row r="28" spans="1:18" ht="35.65" customHeight="1" x14ac:dyDescent="0.15"/>
    <row r="29" spans="1:18" ht="35.65" customHeight="1" x14ac:dyDescent="0.15"/>
    <row r="30" spans="1:18" ht="35.65" customHeight="1" x14ac:dyDescent="0.15"/>
    <row r="31" spans="1:18" ht="35.65" customHeight="1" x14ac:dyDescent="0.15"/>
    <row r="32" spans="1:18" ht="35.65" customHeight="1" x14ac:dyDescent="0.15"/>
    <row r="33" ht="35.65" customHeight="1" x14ac:dyDescent="0.15"/>
    <row r="34" ht="35.65" customHeight="1" x14ac:dyDescent="0.15"/>
    <row r="35" ht="35.65" customHeight="1" x14ac:dyDescent="0.15"/>
    <row r="36" ht="35.65" customHeight="1" x14ac:dyDescent="0.15"/>
    <row r="37" ht="35.65" customHeight="1" x14ac:dyDescent="0.15"/>
    <row r="38" ht="35.65" customHeight="1" x14ac:dyDescent="0.15"/>
    <row r="39" ht="35.65" customHeight="1" x14ac:dyDescent="0.15"/>
    <row r="40" ht="35.65" customHeight="1" x14ac:dyDescent="0.15"/>
    <row r="41" ht="35.65" customHeight="1" x14ac:dyDescent="0.15"/>
    <row r="42" ht="35.65" customHeight="1" x14ac:dyDescent="0.15"/>
    <row r="43" ht="35.65" customHeight="1" x14ac:dyDescent="0.15"/>
    <row r="44" ht="35.65" customHeight="1" x14ac:dyDescent="0.15"/>
    <row r="45" ht="35.65" customHeight="1" x14ac:dyDescent="0.15"/>
    <row r="46" ht="35.65" customHeight="1" x14ac:dyDescent="0.15"/>
    <row r="47" ht="35.65" customHeight="1" x14ac:dyDescent="0.15"/>
    <row r="48" ht="35.65" customHeight="1" x14ac:dyDescent="0.15"/>
    <row r="49" ht="35.65" customHeight="1" x14ac:dyDescent="0.15"/>
    <row r="50" ht="35.65" customHeight="1" x14ac:dyDescent="0.15"/>
    <row r="51" ht="35.65" customHeight="1" x14ac:dyDescent="0.15"/>
    <row r="52" ht="35.65" customHeight="1" x14ac:dyDescent="0.15"/>
    <row r="53" ht="35.65" customHeight="1" x14ac:dyDescent="0.15"/>
    <row r="54" ht="35.65" customHeight="1" x14ac:dyDescent="0.15"/>
    <row r="55" ht="35.65" customHeight="1" x14ac:dyDescent="0.15"/>
    <row r="56" ht="35.65" customHeight="1" x14ac:dyDescent="0.15"/>
    <row r="57" ht="35.65" customHeight="1" x14ac:dyDescent="0.15"/>
    <row r="58" ht="35.65" customHeight="1" x14ac:dyDescent="0.15"/>
    <row r="59" ht="35.65" customHeight="1" x14ac:dyDescent="0.15"/>
    <row r="60" ht="35.65" customHeight="1" x14ac:dyDescent="0.15"/>
    <row r="61" ht="35.65" customHeight="1" x14ac:dyDescent="0.15"/>
    <row r="62" ht="35.65" customHeight="1" x14ac:dyDescent="0.15"/>
    <row r="63" ht="35.65" customHeight="1" x14ac:dyDescent="0.15"/>
    <row r="64" ht="35.65" customHeight="1" x14ac:dyDescent="0.15"/>
    <row r="65" ht="35.65" customHeight="1" x14ac:dyDescent="0.15"/>
    <row r="66" ht="35.65" customHeight="1" x14ac:dyDescent="0.15"/>
    <row r="67" ht="35.65" customHeight="1" x14ac:dyDescent="0.15"/>
    <row r="68" ht="35.65" customHeight="1" x14ac:dyDescent="0.15"/>
    <row r="69" ht="35.65" customHeight="1" x14ac:dyDescent="0.15"/>
    <row r="70" ht="35.65" customHeight="1" x14ac:dyDescent="0.15"/>
    <row r="71" ht="35.65" customHeight="1" x14ac:dyDescent="0.15"/>
    <row r="72" ht="35.65" customHeight="1" x14ac:dyDescent="0.15"/>
    <row r="73" ht="35.65" customHeight="1" x14ac:dyDescent="0.15"/>
    <row r="74" ht="35.65" customHeight="1" x14ac:dyDescent="0.15"/>
    <row r="75" ht="35.65" customHeight="1" x14ac:dyDescent="0.15"/>
    <row r="76" ht="35.65" customHeight="1" x14ac:dyDescent="0.15"/>
    <row r="77" ht="35.65" customHeight="1" x14ac:dyDescent="0.15"/>
    <row r="78" ht="35.65" customHeight="1" x14ac:dyDescent="0.15"/>
    <row r="79" ht="35.65" customHeight="1" x14ac:dyDescent="0.15"/>
    <row r="80" ht="35.65" customHeight="1" x14ac:dyDescent="0.15"/>
    <row r="81" ht="35.65" customHeight="1" x14ac:dyDescent="0.15"/>
    <row r="82" ht="35.65" customHeight="1" x14ac:dyDescent="0.15"/>
    <row r="83" ht="35.65" customHeight="1" x14ac:dyDescent="0.15"/>
    <row r="84" ht="35.65" customHeight="1" x14ac:dyDescent="0.15"/>
    <row r="85" ht="35.65" customHeight="1" x14ac:dyDescent="0.15"/>
    <row r="86" ht="35.65" customHeight="1" x14ac:dyDescent="0.15"/>
    <row r="87" ht="35.65" customHeight="1" x14ac:dyDescent="0.15"/>
    <row r="88" ht="35.65" customHeight="1" x14ac:dyDescent="0.15"/>
    <row r="89" ht="35.65" customHeight="1" x14ac:dyDescent="0.15"/>
    <row r="90" ht="35.65" customHeight="1" x14ac:dyDescent="0.15"/>
    <row r="91" ht="35.65" customHeight="1" x14ac:dyDescent="0.15"/>
    <row r="92" ht="35.65" customHeight="1" x14ac:dyDescent="0.15"/>
    <row r="93" ht="35.65" customHeight="1" x14ac:dyDescent="0.15"/>
    <row r="94" ht="35.65" customHeight="1" x14ac:dyDescent="0.15"/>
    <row r="95" ht="35.65" customHeight="1" x14ac:dyDescent="0.15"/>
    <row r="96" ht="35.65" customHeight="1" x14ac:dyDescent="0.15"/>
    <row r="97" ht="35.65" customHeight="1" x14ac:dyDescent="0.15"/>
    <row r="98" ht="35.65" customHeight="1" x14ac:dyDescent="0.15"/>
    <row r="99" ht="35.65" customHeight="1" x14ac:dyDescent="0.15"/>
    <row r="100" ht="35.65" customHeight="1" x14ac:dyDescent="0.15"/>
    <row r="101" ht="35.65" customHeight="1" x14ac:dyDescent="0.15"/>
    <row r="102" ht="35.65" customHeight="1" x14ac:dyDescent="0.15"/>
    <row r="103" ht="35.65" customHeight="1" x14ac:dyDescent="0.15"/>
    <row r="104" ht="35.65" customHeight="1" x14ac:dyDescent="0.15"/>
    <row r="105" ht="35.65" customHeight="1" x14ac:dyDescent="0.15"/>
    <row r="106" ht="35.65" customHeight="1" x14ac:dyDescent="0.15"/>
    <row r="107" ht="35.65" customHeight="1" x14ac:dyDescent="0.15"/>
    <row r="108" ht="35.65" customHeight="1" x14ac:dyDescent="0.15"/>
    <row r="109" ht="35.65" customHeight="1" x14ac:dyDescent="0.15"/>
    <row r="110" ht="35.65" customHeight="1" x14ac:dyDescent="0.15"/>
    <row r="111" ht="35.65" customHeight="1" x14ac:dyDescent="0.15"/>
    <row r="112" ht="35.65" customHeight="1" x14ac:dyDescent="0.15"/>
    <row r="113" ht="35.65" customHeight="1" x14ac:dyDescent="0.15"/>
    <row r="114" ht="35.65" customHeight="1" x14ac:dyDescent="0.15"/>
    <row r="115" ht="35.65" customHeight="1" x14ac:dyDescent="0.15"/>
    <row r="116" ht="35.65" customHeight="1" x14ac:dyDescent="0.15"/>
    <row r="117" ht="35.65" customHeight="1" x14ac:dyDescent="0.15"/>
    <row r="118" ht="35.65" customHeight="1" x14ac:dyDescent="0.15"/>
    <row r="119" ht="35.65" customHeight="1" x14ac:dyDescent="0.15"/>
    <row r="120" ht="35.65" customHeight="1" x14ac:dyDescent="0.15"/>
    <row r="121" ht="35.65" customHeight="1" x14ac:dyDescent="0.15"/>
    <row r="122" ht="35.65" customHeight="1" x14ac:dyDescent="0.15"/>
    <row r="123" ht="35.65" customHeight="1" x14ac:dyDescent="0.15"/>
    <row r="124" ht="35.65" customHeight="1" x14ac:dyDescent="0.15"/>
    <row r="125" ht="35.65" customHeight="1" x14ac:dyDescent="0.15"/>
    <row r="126" ht="35.65" customHeight="1" x14ac:dyDescent="0.15"/>
    <row r="127" ht="35.65" customHeight="1" x14ac:dyDescent="0.15"/>
    <row r="128" ht="35.65" customHeight="1" x14ac:dyDescent="0.15"/>
    <row r="129" ht="35.65" customHeight="1" x14ac:dyDescent="0.15"/>
    <row r="130" ht="35.65" customHeight="1" x14ac:dyDescent="0.15"/>
    <row r="131" ht="35.65" customHeight="1" x14ac:dyDescent="0.15"/>
    <row r="132" ht="35.65" customHeight="1" x14ac:dyDescent="0.15"/>
    <row r="133" ht="35.65" customHeight="1" x14ac:dyDescent="0.15"/>
    <row r="134" ht="35.65" customHeight="1" x14ac:dyDescent="0.15"/>
    <row r="135" ht="35.65" customHeight="1" x14ac:dyDescent="0.15"/>
    <row r="136" ht="35.65" customHeight="1" x14ac:dyDescent="0.15"/>
    <row r="137" ht="35.65" customHeight="1" x14ac:dyDescent="0.15"/>
    <row r="138" ht="35.65" customHeight="1" x14ac:dyDescent="0.15"/>
    <row r="139" ht="35.65" customHeight="1" x14ac:dyDescent="0.15"/>
    <row r="140" ht="35.65" customHeight="1" x14ac:dyDescent="0.15"/>
    <row r="141" ht="35.65" customHeight="1" x14ac:dyDescent="0.15"/>
    <row r="142" ht="35.65" customHeight="1" x14ac:dyDescent="0.15"/>
    <row r="143" ht="35.65" customHeight="1" x14ac:dyDescent="0.15"/>
    <row r="144" ht="35.65" customHeight="1" x14ac:dyDescent="0.15"/>
    <row r="145" ht="35.65" customHeight="1" x14ac:dyDescent="0.15"/>
    <row r="146" ht="35.65" customHeight="1" x14ac:dyDescent="0.15"/>
    <row r="147" ht="35.65" customHeight="1" x14ac:dyDescent="0.15"/>
    <row r="148" ht="35.65" customHeight="1" x14ac:dyDescent="0.15"/>
    <row r="149" ht="35.65" customHeight="1" x14ac:dyDescent="0.15"/>
    <row r="150" ht="35.65" customHeight="1" x14ac:dyDescent="0.15"/>
    <row r="151" ht="35.65" customHeight="1" x14ac:dyDescent="0.15"/>
    <row r="152" ht="35.65" customHeight="1" x14ac:dyDescent="0.15"/>
    <row r="153" ht="35.65" customHeight="1" x14ac:dyDescent="0.15"/>
    <row r="154" ht="35.65" customHeight="1" x14ac:dyDescent="0.15"/>
    <row r="155" ht="35.65" customHeight="1" x14ac:dyDescent="0.15"/>
    <row r="156" ht="35.65" customHeight="1" x14ac:dyDescent="0.15"/>
    <row r="157" ht="35.65" customHeight="1" x14ac:dyDescent="0.15"/>
    <row r="158" ht="35.65" customHeight="1" x14ac:dyDescent="0.15"/>
    <row r="159" ht="35.65" customHeight="1" x14ac:dyDescent="0.15"/>
    <row r="160" ht="35.65" customHeight="1" x14ac:dyDescent="0.15"/>
    <row r="161" ht="35.65" customHeight="1" x14ac:dyDescent="0.15"/>
    <row r="162" ht="35.65" customHeight="1" x14ac:dyDescent="0.15"/>
    <row r="163" ht="35.65" customHeight="1" x14ac:dyDescent="0.15"/>
    <row r="164" ht="35.65" customHeight="1" x14ac:dyDescent="0.15"/>
    <row r="165" ht="35.65" customHeight="1" x14ac:dyDescent="0.15"/>
    <row r="166" ht="35.65" customHeight="1" x14ac:dyDescent="0.15"/>
    <row r="167" ht="35.65" customHeight="1" x14ac:dyDescent="0.15"/>
    <row r="168" ht="35.65" customHeight="1" x14ac:dyDescent="0.15"/>
    <row r="169" ht="35.65" customHeight="1" x14ac:dyDescent="0.15"/>
    <row r="170" ht="35.65" customHeight="1" x14ac:dyDescent="0.15"/>
    <row r="171" ht="35.65" customHeight="1" x14ac:dyDescent="0.15"/>
    <row r="172" ht="35.65" customHeight="1" x14ac:dyDescent="0.15"/>
    <row r="173" ht="35.65" customHeight="1" x14ac:dyDescent="0.15"/>
    <row r="174" ht="35.65" customHeight="1" x14ac:dyDescent="0.15"/>
    <row r="175" ht="35.65" customHeight="1" x14ac:dyDescent="0.15"/>
    <row r="176" ht="35.65" customHeight="1" x14ac:dyDescent="0.15"/>
    <row r="177" ht="35.65" customHeight="1" x14ac:dyDescent="0.15"/>
    <row r="178" ht="35.65" customHeight="1" x14ac:dyDescent="0.15"/>
    <row r="179" ht="35.65" customHeight="1" x14ac:dyDescent="0.15"/>
    <row r="180" ht="35.65" customHeight="1" x14ac:dyDescent="0.15"/>
    <row r="181" ht="35.65" customHeight="1" x14ac:dyDescent="0.15"/>
    <row r="182" ht="35.65" customHeight="1" x14ac:dyDescent="0.15"/>
    <row r="183" ht="35.65" customHeight="1" x14ac:dyDescent="0.15"/>
    <row r="184" ht="35.65" customHeight="1" x14ac:dyDescent="0.15"/>
    <row r="185" ht="35.65" customHeight="1" x14ac:dyDescent="0.15"/>
    <row r="186" ht="35.65" customHeight="1" x14ac:dyDescent="0.15"/>
    <row r="187" ht="35.65" customHeight="1" x14ac:dyDescent="0.15"/>
    <row r="188" ht="35.65" customHeight="1" x14ac:dyDescent="0.15"/>
    <row r="189" ht="35.65" customHeight="1" x14ac:dyDescent="0.15"/>
    <row r="190" ht="35.65" customHeight="1" x14ac:dyDescent="0.15"/>
    <row r="191" ht="35.65" customHeight="1" x14ac:dyDescent="0.15"/>
    <row r="192" ht="35.65" customHeight="1" x14ac:dyDescent="0.15"/>
    <row r="193" ht="35.65" customHeight="1" x14ac:dyDescent="0.15"/>
    <row r="194" ht="35.65" customHeight="1" x14ac:dyDescent="0.15"/>
    <row r="195" ht="35.65" customHeight="1" x14ac:dyDescent="0.15"/>
    <row r="196" ht="35.65" customHeight="1" x14ac:dyDescent="0.15"/>
    <row r="197" ht="35.65" customHeight="1" x14ac:dyDescent="0.15"/>
    <row r="198" ht="35.65" customHeight="1" x14ac:dyDescent="0.15"/>
    <row r="199" ht="35.65" customHeight="1" x14ac:dyDescent="0.15"/>
    <row r="200" ht="35.65" customHeight="1" x14ac:dyDescent="0.15"/>
    <row r="201" ht="35.65" customHeight="1" x14ac:dyDescent="0.15"/>
    <row r="202" ht="35.65" customHeight="1" x14ac:dyDescent="0.15"/>
    <row r="203" ht="35.65" customHeight="1" x14ac:dyDescent="0.15"/>
    <row r="204" ht="35.65" customHeight="1" x14ac:dyDescent="0.15"/>
    <row r="205" ht="35.65" customHeight="1" x14ac:dyDescent="0.15"/>
  </sheetData>
  <sheetProtection algorithmName="SHA-512" hashValue="0aJhk1oE/hC+StTnJHVhr/jII+tO8DTwJoPuzS9XOvBqV1Yz6N5KQOf+dJ1WMoxweHZjI0pMJtiiARW+jk4vPA==" saltValue="cLny7bBDcFsP2G0/Rn3tZA==" spinCount="100000" sheet="1" selectLockedCells="1"/>
  <mergeCells count="5">
    <mergeCell ref="C4:D4"/>
    <mergeCell ref="C5:D5"/>
    <mergeCell ref="C6:D6"/>
    <mergeCell ref="B10:B15"/>
    <mergeCell ref="B18:B23"/>
  </mergeCells>
  <phoneticPr fontId="3"/>
  <conditionalFormatting sqref="F25:F26">
    <cfRule type="cellIs" dxfId="5" priority="2" operator="equal">
      <formula>0</formula>
    </cfRule>
    <cfRule type="cellIs" dxfId="4" priority="3" operator="equal">
      <formula>0</formula>
    </cfRule>
  </conditionalFormatting>
  <conditionalFormatting sqref="G25:G26">
    <cfRule type="cellIs" dxfId="3" priority="1" operator="equal">
      <formula>0</formula>
    </cfRule>
  </conditionalFormatting>
  <dataValidations count="4">
    <dataValidation type="list" allowBlank="1" showInputMessage="1" showErrorMessage="1" sqref="C9:C24" xr:uid="{B91AF0E1-767B-4B67-80A7-51EF9095D75B}">
      <formula1>$T$9:$T$10</formula1>
    </dataValidation>
    <dataValidation type="list" allowBlank="1" showInputMessage="1" showErrorMessage="1" sqref="D9:D24" xr:uid="{771646C5-89E6-440E-B4FB-62FF06A0D3DA}">
      <formula1>$U$9:$U$13</formula1>
    </dataValidation>
    <dataValidation type="date" allowBlank="1" showInputMessage="1" showErrorMessage="1" sqref="I2 H9:H24" xr:uid="{7F1B0BEB-8BEB-4BE1-9C71-70202E354BA6}">
      <formula1>1</formula1>
      <formula2>54789</formula2>
    </dataValidation>
    <dataValidation imeMode="off" allowBlank="1" showInputMessage="1" showErrorMessage="1" sqref="I5:I6 I9:I24" xr:uid="{EDEE0546-21CE-48AB-BD10-893A0111EAAA}"/>
  </dataValidations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クラス別</vt:lpstr>
      <vt:lpstr>団体戦</vt:lpstr>
      <vt:lpstr>クラス別!Print_Area</vt:lpstr>
      <vt:lpstr>団体戦!Print_Area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yukinao takeshita</dc:creator>
  <cp:lastModifiedBy>yukinao takeshita</cp:lastModifiedBy>
  <dcterms:created xsi:type="dcterms:W3CDTF">2026-03-16T09:32:01Z</dcterms:created>
  <dcterms:modified xsi:type="dcterms:W3CDTF">2026-03-16T09:49:33Z</dcterms:modified>
</cp:coreProperties>
</file>